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eg" ContentType="image/jpeg"/>
  <Default Extension="png" ContentType="image/png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 activeTab="1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'Paramètres'!$C$9</definedName>
    <definedName name="CPVILLEDOSSIER">'Paramètres'!$C$26:$J$26</definedName>
    <definedName name="DATEVALEUR">'Paramètres'!$C$13</definedName>
    <definedName name="INDICELOT">'Paramètres'!$C$17</definedName>
    <definedName name="NUMDOSSIER">'Paramètres'!$C$7</definedName>
    <definedName name="OBSERVATIONCONSULTE">'Coordonnées Entreprise'!$C$28:$J$28</definedName>
    <definedName name="PARCELLEDOSSIER">'Paramètres'!$C$28:$J$28</definedName>
    <definedName name="PHASELOT">'Paramètres'!$C$15</definedName>
    <definedName name="_xlnm.Print_Titles" localSheetId="1">DPGF!$1:$3</definedName>
    <definedName name="RUEDOSSIER">'Paramètres'!$C$24:$J$24</definedName>
    <definedName name="TAUXTVA1">'Paramètres'!$C$19</definedName>
    <definedName name="TAUXTVA2">'Paramètres'!$C$20</definedName>
    <definedName name="TAUXTVA3">'Paramètres'!$C$21</definedName>
    <definedName name="TAUXTVA4">'Paramètres'!$C$22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'Paramètres'!$C$3:$J$3</definedName>
    <definedName name="TITREDOSSIER">'Paramètres'!$C$5:$J$5</definedName>
    <definedName name="TITRELOT">'Paramètres'!$C$11:$J$11</definedName>
  </definedNames>
  <calcPr calcId="124519" fullCalcOnLoad="1"/>
</workbook>
</file>

<file path=xl/sharedStrings.xml><?xml version="1.0" encoding="utf-8"?>
<sst xmlns="http://schemas.openxmlformats.org/spreadsheetml/2006/main" count="2002" uniqueCount="763">
  <si>
    <t>Dossier</t>
  </si>
  <si>
    <t>Date</t>
  </si>
  <si>
    <t>Phase</t>
  </si>
  <si>
    <t>Indice</t>
  </si>
  <si>
    <t>MAITRE D'OUVRAGE
FRANCE TRAVAIL AUVERGNE RHONE ALPES
13 Rue Crépet CS 70402
69 364 LYON Cedex 07</t>
  </si>
  <si>
    <t>BUREAU D'ETUDES : 
    BDIBAT
    12 rue Jules Simon
    42100 SAINT ETIENNE
    Mél : contact@bdibat.fr</t>
  </si>
  <si>
    <t>MAITRE D'OEUVRE : 
    ARCHITECTES TASSIN &amp; ASSOCIES
    5 Rue Jacques Barbier
    42100 SAINT ETIENNE</t>
  </si>
  <si>
    <t>NIV</t>
  </si>
  <si>
    <t>CODE</t>
  </si>
  <si>
    <t>CODE_CAO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</si>
  <si>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</si>
  <si>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</si>
  <si>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</si>
  <si>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</si>
  <si>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</si>
  <si>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</si>
  <si>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</si>
  <si>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</si>
  <si>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</si>
  <si>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</si>
  <si>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</si>
  <si>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</si>
  <si>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</si>
  <si>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</si>
  <si>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</si>
  <si>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</si>
  <si>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</si>
  <si>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</si>
  <si>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</si>
  <si>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</si>
  <si>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</si>
  <si>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</si>
  <si>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</si>
  <si>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</si>
  <si>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</si>
  <si>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</si>
  <si>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</si>
  <si>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</si>
  <si>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</si>
  <si>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n°7</t>
  </si>
  <si>
    <t>ELECTRICITE COURANTS FAIBLES</t>
  </si>
  <si>
    <t>3.&amp;</t>
  </si>
  <si>
    <t>DESCRIPTIF ELECTRICITE</t>
  </si>
  <si>
    <t>3.T</t>
  </si>
  <si>
    <t>3.1</t>
  </si>
  <si>
    <t>Travaux préparatoires</t>
  </si>
  <si>
    <t>4.T</t>
  </si>
  <si>
    <t>3.1.1</t>
  </si>
  <si>
    <t>Installation chantier</t>
  </si>
  <si>
    <t>ENS</t>
  </si>
  <si>
    <t>9.T</t>
  </si>
  <si>
    <t>9.&amp;</t>
  </si>
  <si>
    <t>3.1.2</t>
  </si>
  <si>
    <t>Dépose/Consignation zone de chantier</t>
  </si>
  <si>
    <t>4.&amp;</t>
  </si>
  <si>
    <t>Total H.T. :</t>
  </si>
  <si>
    <t>Total T.V.A. (20%) :</t>
  </si>
  <si>
    <t>Total T.T.C. :</t>
  </si>
  <si>
    <t>3.2</t>
  </si>
  <si>
    <t>Circuit de terre et liaisons équipotentielles</t>
  </si>
  <si>
    <t>3.2.1</t>
  </si>
  <si>
    <t>Liaison équipotentielle principale</t>
  </si>
  <si>
    <t>8.T</t>
  </si>
  <si>
    <t>3.2.1.1</t>
  </si>
  <si>
    <t>Équipotentielle salle d'eau (sanitaire, convivialité)</t>
  </si>
  <si>
    <t>8.&amp;</t>
  </si>
  <si>
    <t>3.3</t>
  </si>
  <si>
    <t xml:space="preserve">Armoire électrique </t>
  </si>
  <si>
    <t>5.&amp;</t>
  </si>
  <si>
    <t>3.3.2</t>
  </si>
  <si>
    <t xml:space="preserve">Tableau électrique de répartition (TGBT) </t>
  </si>
  <si>
    <t>3.3.2.1</t>
  </si>
  <si>
    <t>Extension TGBT</t>
  </si>
  <si>
    <t>3.3.2.2</t>
  </si>
  <si>
    <t>Alimentation spécialisée</t>
  </si>
  <si>
    <t>6.T</t>
  </si>
  <si>
    <t>3.3.2.2.1</t>
  </si>
  <si>
    <t>Monosplit</t>
  </si>
  <si>
    <t>3.3.2.2.2</t>
  </si>
  <si>
    <t xml:space="preserve">Registre CVC </t>
  </si>
  <si>
    <t>3.3.2.2.3</t>
  </si>
  <si>
    <t>Centrales contrôle accès</t>
  </si>
  <si>
    <t>3.3.2.2.4</t>
  </si>
  <si>
    <t>Centrales interphone</t>
  </si>
  <si>
    <t>3.3.2.2.5</t>
  </si>
  <si>
    <t>Centrales SSI</t>
  </si>
  <si>
    <t>3.3.2.2.6</t>
  </si>
  <si>
    <t>Alimentation A définir</t>
  </si>
  <si>
    <t>6.&amp;</t>
  </si>
  <si>
    <t>3.4</t>
  </si>
  <si>
    <t>Descriptif général équipements électrique et Distribution</t>
  </si>
  <si>
    <t>3.4.1</t>
  </si>
  <si>
    <t>Distribution RDC</t>
  </si>
  <si>
    <t>3.4.1.1</t>
  </si>
  <si>
    <t xml:space="preserve">Salle de réunion </t>
  </si>
  <si>
    <t>3.4.1.1.1</t>
  </si>
  <si>
    <t xml:space="preserve">Reprise positionnement pavée LED existant </t>
  </si>
  <si>
    <t>3.4.1.1.2</t>
  </si>
  <si>
    <t>PT Info type 1 (1 RJ45 + 5PC) + alimentations</t>
  </si>
  <si>
    <t>Ens</t>
  </si>
  <si>
    <t>3.4.1.1.3</t>
  </si>
  <si>
    <t xml:space="preserve">Prise Info RJ45  (borne wifi en plafond) </t>
  </si>
  <si>
    <t>3.4.1.1.4</t>
  </si>
  <si>
    <t>Prise Info RJ45</t>
  </si>
  <si>
    <t>3.4.1.2</t>
  </si>
  <si>
    <t>ESPACE LIBRE ACCES</t>
  </si>
  <si>
    <t>3.4.1.2.1</t>
  </si>
  <si>
    <t xml:space="preserve">4 FL + 1 DA + Alimentation </t>
  </si>
  <si>
    <t>3.4.1.2.2</t>
  </si>
  <si>
    <t xml:space="preserve">SPOT LED </t>
  </si>
  <si>
    <t>3.4.1.2.3</t>
  </si>
  <si>
    <t xml:space="preserve">8  FL + 2 BP + Alimentation  </t>
  </si>
  <si>
    <t>3.4.1.2.4</t>
  </si>
  <si>
    <t xml:space="preserve">7  FL + 2 BP + Alimentation  </t>
  </si>
  <si>
    <t>3.4.1.2.5</t>
  </si>
  <si>
    <t xml:space="preserve">6 FL + 2 BP + Alimentation  </t>
  </si>
  <si>
    <t>3.4.1.2.6</t>
  </si>
  <si>
    <t>Luminaire pavée LED neuf</t>
  </si>
  <si>
    <t>3.4.1.2.7</t>
  </si>
  <si>
    <t>Luminaire pavée LED déplacé</t>
  </si>
  <si>
    <t>3.4.1.2.8</t>
  </si>
  <si>
    <t>PT Info type 1 (1 RJ45 + 5 PC) + alimentations</t>
  </si>
  <si>
    <t>3.4.1.2.9</t>
  </si>
  <si>
    <t>PT Info type 2  (1 RJ45 + 1 PC) + alimentations</t>
  </si>
  <si>
    <t>3.4.1.2.10</t>
  </si>
  <si>
    <t>PT Info type 3  (1 RJ45 + 3 PC) + alimentations</t>
  </si>
  <si>
    <t>3.4.1.2.11</t>
  </si>
  <si>
    <t xml:space="preserve">PT Info type 4  (1 RJ45 + 2 PC) + alimentations </t>
  </si>
  <si>
    <t>3.4.1.2.12</t>
  </si>
  <si>
    <t>PERCHE TECHNIQUE accueil et ilot</t>
  </si>
  <si>
    <t>3.4.1.2.13</t>
  </si>
  <si>
    <t>3.4.1.2.14</t>
  </si>
  <si>
    <t>3.4.1.3</t>
  </si>
  <si>
    <t>DGT 1</t>
  </si>
  <si>
    <t>3.4.1.3.1</t>
  </si>
  <si>
    <t xml:space="preserve">11  FL + 4 détecteurs + Alimentation </t>
  </si>
  <si>
    <t>3.4.1.3.2</t>
  </si>
  <si>
    <t>Downlight LED</t>
  </si>
  <si>
    <t>3.4.1.3.3</t>
  </si>
  <si>
    <t>3.4.1.3.4</t>
  </si>
  <si>
    <t xml:space="preserve">PT Info type 2  (1 RJ45 + 1 PC) + alimentations </t>
  </si>
  <si>
    <t>3.4.1.3.5</t>
  </si>
  <si>
    <t>3.4.1.3.6</t>
  </si>
  <si>
    <t>3.4.1.4</t>
  </si>
  <si>
    <t>ATELIER LAB</t>
  </si>
  <si>
    <t>3.4.1.4.1</t>
  </si>
  <si>
    <t xml:space="preserve">4 FL + 1 BP+ Dali push + 1 Détecteur de non présence + Alimentation </t>
  </si>
  <si>
    <t>3.4.1.4.2</t>
  </si>
  <si>
    <t>Luminaire pavée LED gradable</t>
  </si>
  <si>
    <t>3.4.1.4.3</t>
  </si>
  <si>
    <t>Reprise sur nouveau circuit (pavée LED existant )</t>
  </si>
  <si>
    <t>3.4.1.4.4</t>
  </si>
  <si>
    <t>3.4.1.4.5</t>
  </si>
  <si>
    <t>HDMI (plafond et mural) + Liaison HDMI</t>
  </si>
  <si>
    <t>3.4.1.4.6</t>
  </si>
  <si>
    <t xml:space="preserve">PC 10/16 A  + alimentation (Vidéo projecteur au plafond) </t>
  </si>
  <si>
    <t>3.4.1.4.7</t>
  </si>
  <si>
    <t>3.4.1.4.8</t>
  </si>
  <si>
    <t>3.4.1.4.9</t>
  </si>
  <si>
    <t>PC 10/16 A  + alimentation</t>
  </si>
  <si>
    <t>3.4.1.5</t>
  </si>
  <si>
    <t>BUREAU 1 MANAC</t>
  </si>
  <si>
    <t>3.4.1.5.1</t>
  </si>
  <si>
    <t xml:space="preserve">2 FL + 1 SA + Alimentation </t>
  </si>
  <si>
    <t>3.4.1.5.2</t>
  </si>
  <si>
    <t>3.4.1.5.3</t>
  </si>
  <si>
    <t>3.4.1.5.4</t>
  </si>
  <si>
    <t>3.4.1.5.5</t>
  </si>
  <si>
    <t>3.4.1.5.6</t>
  </si>
  <si>
    <t>3.4.1.6</t>
  </si>
  <si>
    <t>BUREAU 2</t>
  </si>
  <si>
    <t>3.4.1.6.1</t>
  </si>
  <si>
    <t>3.4.1.6.2</t>
  </si>
  <si>
    <t>3.4.1.6.3</t>
  </si>
  <si>
    <t>3.4.1.6.4</t>
  </si>
  <si>
    <t>3.4.1.6.5</t>
  </si>
  <si>
    <t>3.4.1.6.6</t>
  </si>
  <si>
    <t>3.4.1.7</t>
  </si>
  <si>
    <t>BUREAU 3</t>
  </si>
  <si>
    <t>3.4.1.7.1</t>
  </si>
  <si>
    <t>3.4.1.7.2</t>
  </si>
  <si>
    <t>3.4.1.7.3</t>
  </si>
  <si>
    <t>3.4.1.7.4</t>
  </si>
  <si>
    <t>3.4.1.7.5</t>
  </si>
  <si>
    <t>3.4.1.7.6</t>
  </si>
  <si>
    <t>3.4.1.8</t>
  </si>
  <si>
    <t>BUREAU 4</t>
  </si>
  <si>
    <t>3.4.1.8.1</t>
  </si>
  <si>
    <t>3.4.1.8.2</t>
  </si>
  <si>
    <t>Luminaire pavée LED</t>
  </si>
  <si>
    <t>3.4.1.8.3</t>
  </si>
  <si>
    <t>3.4.1.8.4</t>
  </si>
  <si>
    <t>3.4.1.8.5</t>
  </si>
  <si>
    <t>3.4.1.8.6</t>
  </si>
  <si>
    <t>3.4.1.9</t>
  </si>
  <si>
    <t>BUREAU 5</t>
  </si>
  <si>
    <t>3.4.1.9.1</t>
  </si>
  <si>
    <t>3.4.1.9.2</t>
  </si>
  <si>
    <t>3.4.1.9.3</t>
  </si>
  <si>
    <t>3.4.1.9.4</t>
  </si>
  <si>
    <t>3.4.1.9.5</t>
  </si>
  <si>
    <t>3.4.1.9.6</t>
  </si>
  <si>
    <t>3.4.1.10</t>
  </si>
  <si>
    <t>BUREAU 6</t>
  </si>
  <si>
    <t>3.4.1.10.1</t>
  </si>
  <si>
    <t>3.4.1.10.2</t>
  </si>
  <si>
    <t>3.4.1.10.3</t>
  </si>
  <si>
    <t>3.4.1.10.4</t>
  </si>
  <si>
    <t>3.4.1.10.5</t>
  </si>
  <si>
    <t>3.4.1.10.6</t>
  </si>
  <si>
    <t>3.4.1.11</t>
  </si>
  <si>
    <t>BUREAU 7</t>
  </si>
  <si>
    <t>3.4.1.11.1</t>
  </si>
  <si>
    <t>3.4.1.11.2</t>
  </si>
  <si>
    <t>3.4.1.11.3</t>
  </si>
  <si>
    <t>3.4.1.11.4</t>
  </si>
  <si>
    <t>3.4.1.11.5</t>
  </si>
  <si>
    <t>3.4.1.11.6</t>
  </si>
  <si>
    <t>3.4.1.12</t>
  </si>
  <si>
    <t>BUREAU 8</t>
  </si>
  <si>
    <t>3.4.1.12.1</t>
  </si>
  <si>
    <t>3.4.1.12.2</t>
  </si>
  <si>
    <t>3.4.1.12.3</t>
  </si>
  <si>
    <t>3.4.1.12.4</t>
  </si>
  <si>
    <t>3.4.1.12.5</t>
  </si>
  <si>
    <t>3.4.1.12.6</t>
  </si>
  <si>
    <t>3.4.1.13</t>
  </si>
  <si>
    <t>BUREAU 9</t>
  </si>
  <si>
    <t>3.4.1.13.1</t>
  </si>
  <si>
    <t>3.4.1.13.2</t>
  </si>
  <si>
    <t>3.4.1.13.3</t>
  </si>
  <si>
    <t>3.4.1.13.4</t>
  </si>
  <si>
    <t>3.4.1.13.5</t>
  </si>
  <si>
    <t>3.4.1.13.6</t>
  </si>
  <si>
    <t>3.4.1.14</t>
  </si>
  <si>
    <t>BUREAU 10</t>
  </si>
  <si>
    <t>3.4.1.14.1</t>
  </si>
  <si>
    <t>3.4.1.14.2</t>
  </si>
  <si>
    <t>3.4.1.14.3</t>
  </si>
  <si>
    <t>3.4.1.14.4</t>
  </si>
  <si>
    <t>3.4.1.14.5</t>
  </si>
  <si>
    <t>3.4.1.14.6</t>
  </si>
  <si>
    <t>3.4.1.15</t>
  </si>
  <si>
    <t>BUREAU 11</t>
  </si>
  <si>
    <t>3.4.1.15.1</t>
  </si>
  <si>
    <t>3.4.1.15.2</t>
  </si>
  <si>
    <t>3.4.1.15.3</t>
  </si>
  <si>
    <t>3.4.1.15.4</t>
  </si>
  <si>
    <t>3.4.1.15.5</t>
  </si>
  <si>
    <t>3.4.1.15.6</t>
  </si>
  <si>
    <t>3.4.1.16</t>
  </si>
  <si>
    <t>BUREAU 12</t>
  </si>
  <si>
    <t>3.4.1.16.1</t>
  </si>
  <si>
    <t xml:space="preserve">2 FL + 1 BP+ Dali push + 1 Détecteur de non présence + Alimentation </t>
  </si>
  <si>
    <t>3.4.1.16.2</t>
  </si>
  <si>
    <t>3.4.1.16.3</t>
  </si>
  <si>
    <t>3.4.1.16.4</t>
  </si>
  <si>
    <t>3.4.1.16.5</t>
  </si>
  <si>
    <t>3.4.1.17</t>
  </si>
  <si>
    <t>TISANERIE</t>
  </si>
  <si>
    <t>3.4.1.17.1</t>
  </si>
  <si>
    <t>3.4.1.17.2</t>
  </si>
  <si>
    <t>3.4.1.17.3</t>
  </si>
  <si>
    <t>3.4.1.17.4</t>
  </si>
  <si>
    <t xml:space="preserve">PC 10/16 A haute  + alimentation </t>
  </si>
  <si>
    <t>3.4.1.17.5</t>
  </si>
  <si>
    <t>3.4.1.18</t>
  </si>
  <si>
    <t>Étage RDC</t>
  </si>
  <si>
    <t>3.4.1.18.1</t>
  </si>
  <si>
    <t>3.4.1.19</t>
  </si>
  <si>
    <t>Coupure du soir</t>
  </si>
  <si>
    <t>3.4.1.19.1</t>
  </si>
  <si>
    <t>Interrupteur à clef pour coupure lumière générale.</t>
  </si>
  <si>
    <t>3.4.2</t>
  </si>
  <si>
    <t>Distribution R+1</t>
  </si>
  <si>
    <t>3.4.2.1</t>
  </si>
  <si>
    <t>BUREAU 13</t>
  </si>
  <si>
    <t>3.4.2.1.1</t>
  </si>
  <si>
    <t>3.4.2.1.2</t>
  </si>
  <si>
    <t>3.4.2.1.3</t>
  </si>
  <si>
    <t>3.4.2.1.4</t>
  </si>
  <si>
    <t>3.4.2.1.5</t>
  </si>
  <si>
    <t>3.4.2.1.6</t>
  </si>
  <si>
    <t>3.4.2.2</t>
  </si>
  <si>
    <t>BUREAU 14</t>
  </si>
  <si>
    <t>3.4.2.2.1</t>
  </si>
  <si>
    <t>3.4.2.2.2</t>
  </si>
  <si>
    <t>3.4.2.2.3</t>
  </si>
  <si>
    <t>3.4.2.2.4</t>
  </si>
  <si>
    <t>3.4.2.2.5</t>
  </si>
  <si>
    <t>3.4.2.2.6</t>
  </si>
  <si>
    <t>3.4.2.3</t>
  </si>
  <si>
    <t>BUREAU 15</t>
  </si>
  <si>
    <t>3.4.2.3.1</t>
  </si>
  <si>
    <t>3.4.2.3.2</t>
  </si>
  <si>
    <t>3.4.2.3.3</t>
  </si>
  <si>
    <t>3.4.2.3.4</t>
  </si>
  <si>
    <t>3.4.2.3.5</t>
  </si>
  <si>
    <t>3.4.2.3.6</t>
  </si>
  <si>
    <t>3.4.2.4</t>
  </si>
  <si>
    <t>BUREAU 16</t>
  </si>
  <si>
    <t>3.4.2.4.1</t>
  </si>
  <si>
    <t>3.4.2.4.2</t>
  </si>
  <si>
    <t>3.4.2.4.3</t>
  </si>
  <si>
    <t>3.4.2.4.4</t>
  </si>
  <si>
    <t>3.4.2.4.5</t>
  </si>
  <si>
    <t>3.4.2.4.6</t>
  </si>
  <si>
    <t>3.4.2.5</t>
  </si>
  <si>
    <t>BUREAU 17</t>
  </si>
  <si>
    <t>3.4.2.5.1</t>
  </si>
  <si>
    <t>3.4.2.5.2</t>
  </si>
  <si>
    <t>3.4.2.5.3</t>
  </si>
  <si>
    <t>3.4.2.5.4</t>
  </si>
  <si>
    <t>3.4.2.5.5</t>
  </si>
  <si>
    <t>3.4.2.5.6</t>
  </si>
  <si>
    <t>3.4.2.6</t>
  </si>
  <si>
    <t>BUREAU 18</t>
  </si>
  <si>
    <t>3.4.2.6.1</t>
  </si>
  <si>
    <t>3.4.2.6.2</t>
  </si>
  <si>
    <t>3.4.2.6.3</t>
  </si>
  <si>
    <t>3.4.2.6.4</t>
  </si>
  <si>
    <t>3.4.2.6.5</t>
  </si>
  <si>
    <t>3.4.2.6.6</t>
  </si>
  <si>
    <t>3.4.2.7</t>
  </si>
  <si>
    <t>BUREAU 19</t>
  </si>
  <si>
    <t>3.4.2.7.1</t>
  </si>
  <si>
    <t xml:space="preserve">3 FL + 1 SA + Alimentation </t>
  </si>
  <si>
    <t>3.4.2.7.2</t>
  </si>
  <si>
    <t>3.4.2.7.3</t>
  </si>
  <si>
    <t>3.4.2.7.4</t>
  </si>
  <si>
    <t>3.4.2.7.5</t>
  </si>
  <si>
    <t>3.4.2.7.6</t>
  </si>
  <si>
    <t>3.4.2.8</t>
  </si>
  <si>
    <t>BUREAU 20</t>
  </si>
  <si>
    <t>3.4.2.8.1</t>
  </si>
  <si>
    <t>3.4.2.8.2</t>
  </si>
  <si>
    <t>3.4.2.8.3</t>
  </si>
  <si>
    <t>3.4.2.8.4</t>
  </si>
  <si>
    <t>3.4.2.8.5</t>
  </si>
  <si>
    <t>3.4.2.8.6</t>
  </si>
  <si>
    <t>3.4.2.9</t>
  </si>
  <si>
    <t>BUREAU 21</t>
  </si>
  <si>
    <t>3.4.2.9.1</t>
  </si>
  <si>
    <t xml:space="preserve">4 FL + 1 SA + Alimentation </t>
  </si>
  <si>
    <t>3.4.2.9.2</t>
  </si>
  <si>
    <t>3.4.2.9.3</t>
  </si>
  <si>
    <t>3.4.2.9.4</t>
  </si>
  <si>
    <t>3.4.2.9.5</t>
  </si>
  <si>
    <t>3.4.2.10</t>
  </si>
  <si>
    <t>BUREAU 22</t>
  </si>
  <si>
    <t>3.4.2.10.1</t>
  </si>
  <si>
    <t>3.4.2.10.2</t>
  </si>
  <si>
    <t>3.4.2.10.3</t>
  </si>
  <si>
    <t>3.4.2.10.4</t>
  </si>
  <si>
    <t>3.4.2.10.5</t>
  </si>
  <si>
    <t>3.4.2.10.6</t>
  </si>
  <si>
    <t>3.4.2.11</t>
  </si>
  <si>
    <t>BUREAU 23</t>
  </si>
  <si>
    <t>3.4.2.11.1</t>
  </si>
  <si>
    <t>3.4.2.11.2</t>
  </si>
  <si>
    <t>3.4.2.11.3</t>
  </si>
  <si>
    <t>3.4.2.11.4</t>
  </si>
  <si>
    <t>3.4.2.11.5</t>
  </si>
  <si>
    <t>3.4.2.11.6</t>
  </si>
  <si>
    <t>3.4.2.12</t>
  </si>
  <si>
    <t>BUREAU 24</t>
  </si>
  <si>
    <t>3.4.2.12.1</t>
  </si>
  <si>
    <t>3.4.2.12.2</t>
  </si>
  <si>
    <t>3.4.2.12.3</t>
  </si>
  <si>
    <t>3.4.2.12.4</t>
  </si>
  <si>
    <t>3.4.2.12.5</t>
  </si>
  <si>
    <t>3.4.2.12.6</t>
  </si>
  <si>
    <t>3.4.2.13</t>
  </si>
  <si>
    <t>BUREAU 25</t>
  </si>
  <si>
    <t>3.4.2.13.1</t>
  </si>
  <si>
    <t>3.4.2.13.2</t>
  </si>
  <si>
    <t>3.4.2.13.3</t>
  </si>
  <si>
    <t>3.4.2.13.4</t>
  </si>
  <si>
    <t>3.4.2.13.5</t>
  </si>
  <si>
    <t>3.4.2.13.6</t>
  </si>
  <si>
    <t>3.4.2.14</t>
  </si>
  <si>
    <t>BUREAU 26</t>
  </si>
  <si>
    <t>3.4.2.14.1</t>
  </si>
  <si>
    <t>3.4.2.14.2</t>
  </si>
  <si>
    <t>3.4.2.14.3</t>
  </si>
  <si>
    <t>3.4.2.14.4</t>
  </si>
  <si>
    <t>3.4.2.14.5</t>
  </si>
  <si>
    <t>3.4.2.14.6</t>
  </si>
  <si>
    <t>3.4.2.15</t>
  </si>
  <si>
    <t>BUREAU 27</t>
  </si>
  <si>
    <t>3.4.2.15.1</t>
  </si>
  <si>
    <t>3.4.2.15.2</t>
  </si>
  <si>
    <t>3.4.2.15.3</t>
  </si>
  <si>
    <t>3.4.2.15.4</t>
  </si>
  <si>
    <t>3.4.2.15.5</t>
  </si>
  <si>
    <t>3.4.2.15.6</t>
  </si>
  <si>
    <t>3.4.2.16</t>
  </si>
  <si>
    <t>BUREAU 28</t>
  </si>
  <si>
    <t>3.4.2.16.1</t>
  </si>
  <si>
    <t>3.4.2.16.2</t>
  </si>
  <si>
    <t>3.4.2.16.3</t>
  </si>
  <si>
    <t>3.4.2.16.4</t>
  </si>
  <si>
    <t>3.4.2.16.5</t>
  </si>
  <si>
    <t>3.4.2.16.6</t>
  </si>
  <si>
    <t>3.4.2.17</t>
  </si>
  <si>
    <t>BUREAU 29</t>
  </si>
  <si>
    <t>3.4.2.17.1</t>
  </si>
  <si>
    <t>3.4.2.17.2</t>
  </si>
  <si>
    <t>3.4.2.17.3</t>
  </si>
  <si>
    <t>3.4.2.17.4</t>
  </si>
  <si>
    <t>3.4.2.17.5</t>
  </si>
  <si>
    <t>3.4.2.17.6</t>
  </si>
  <si>
    <t>3.4.2.18</t>
  </si>
  <si>
    <t>BUREAU 30</t>
  </si>
  <si>
    <t>3.4.2.18.1</t>
  </si>
  <si>
    <t>3.4.2.18.2</t>
  </si>
  <si>
    <t>3.4.2.18.3</t>
  </si>
  <si>
    <t>3.4.2.18.4</t>
  </si>
  <si>
    <t>3.4.2.18.5</t>
  </si>
  <si>
    <t>3.4.2.18.6</t>
  </si>
  <si>
    <t>3.4.2.19</t>
  </si>
  <si>
    <t>BUREAU 31</t>
  </si>
  <si>
    <t>3.4.2.19.1</t>
  </si>
  <si>
    <t>3.4.2.19.2</t>
  </si>
  <si>
    <t>3.4.2.19.3</t>
  </si>
  <si>
    <t>3.4.2.19.4</t>
  </si>
  <si>
    <t>3.4.2.19.5</t>
  </si>
  <si>
    <t>3.4.2.20</t>
  </si>
  <si>
    <t>DGT 3</t>
  </si>
  <si>
    <t>3.4.2.20.1</t>
  </si>
  <si>
    <t xml:space="preserve">3 FL + 1 détecteur  + Alimentation </t>
  </si>
  <si>
    <t>3.4.2.20.2</t>
  </si>
  <si>
    <t>3.4.2.20.3</t>
  </si>
  <si>
    <t>PC 10/16 A + alimentation à définir</t>
  </si>
  <si>
    <t>3.4.2.20.4</t>
  </si>
  <si>
    <t>3.4.2.20.5</t>
  </si>
  <si>
    <t>3.4.2.21</t>
  </si>
  <si>
    <t>DGT 4/5</t>
  </si>
  <si>
    <t>3.4.2.21.1</t>
  </si>
  <si>
    <t xml:space="preserve">10 FL + 4 détecteurs  + Alimentation </t>
  </si>
  <si>
    <t>3.4.2.21.2</t>
  </si>
  <si>
    <t>3.4.2.21.3</t>
  </si>
  <si>
    <t xml:space="preserve">PC 10/16 A + alimentation à définir </t>
  </si>
  <si>
    <t>3.4.2.21.4</t>
  </si>
  <si>
    <t>3.4.2.21.5</t>
  </si>
  <si>
    <t>3.4.2.22</t>
  </si>
  <si>
    <t>STOCKAGE</t>
  </si>
  <si>
    <t>3.4.2.22.1</t>
  </si>
  <si>
    <t>3.4.2.22.2</t>
  </si>
  <si>
    <t>ETANCHE LED</t>
  </si>
  <si>
    <t>3.4.2.22.3</t>
  </si>
  <si>
    <t>3.4.2.23</t>
  </si>
  <si>
    <t xml:space="preserve">SALLLE DE TEST </t>
  </si>
  <si>
    <t>3.4.2.23.1</t>
  </si>
  <si>
    <t xml:space="preserve">8 FL + 1 BP+ Dali push + 1 Détecteur de non présence + Alimentation </t>
  </si>
  <si>
    <t>3.4.2.23.2</t>
  </si>
  <si>
    <t>3.4.2.23.3</t>
  </si>
  <si>
    <t>3.4.2.23.4</t>
  </si>
  <si>
    <t>3.4.2.23.5</t>
  </si>
  <si>
    <t>3.4.2.23.6</t>
  </si>
  <si>
    <t>3.4.2.23.7</t>
  </si>
  <si>
    <t>3.4.2.23.8</t>
  </si>
  <si>
    <t>3.4.2.24</t>
  </si>
  <si>
    <t>Étage R+1</t>
  </si>
  <si>
    <t>3.4.2.24.1</t>
  </si>
  <si>
    <t>3.4.3</t>
  </si>
  <si>
    <t>Distribution R+2</t>
  </si>
  <si>
    <t>3.4.3.1</t>
  </si>
  <si>
    <t>ESPACE DETENTE</t>
  </si>
  <si>
    <t>3.4.3.1.1</t>
  </si>
  <si>
    <t>3.4.3.1.2</t>
  </si>
  <si>
    <t>3.4.3.1.3</t>
  </si>
  <si>
    <t xml:space="preserve">2 FL + 1 SA + Alimentation  </t>
  </si>
  <si>
    <t>3.4.3.1.4</t>
  </si>
  <si>
    <t>3.4.3.1.5</t>
  </si>
  <si>
    <t>3.4.3.1.6</t>
  </si>
  <si>
    <t>PC 10/16 A ménage + alimentation</t>
  </si>
  <si>
    <t>3.4.3.1.7</t>
  </si>
  <si>
    <t>PC 10/16 A haute + alimentation</t>
  </si>
  <si>
    <t>3.4.3.1.8</t>
  </si>
  <si>
    <t>PC 10/16 A haute + alimentation (a définir )</t>
  </si>
  <si>
    <t>3.4.3.1.9</t>
  </si>
  <si>
    <t>3.4.3.2</t>
  </si>
  <si>
    <t xml:space="preserve">AFFAIRE PERSO 2 </t>
  </si>
  <si>
    <t>3.4.3.2.1</t>
  </si>
  <si>
    <t xml:space="preserve">2 FL + 1 détecteur  + Alimentation </t>
  </si>
  <si>
    <t>3.4.3.2.2</t>
  </si>
  <si>
    <t>3.4.3.2.3</t>
  </si>
  <si>
    <t>PC 10/16 A + alimentation</t>
  </si>
  <si>
    <t>3.4.3.3</t>
  </si>
  <si>
    <t>ARCHIVES</t>
  </si>
  <si>
    <t>3.4.3.3.1</t>
  </si>
  <si>
    <t xml:space="preserve">1FL+ Alimentation </t>
  </si>
  <si>
    <t>3.4.3.3.2</t>
  </si>
  <si>
    <t>Hublot  LED à détection</t>
  </si>
  <si>
    <t>3.4.3.4</t>
  </si>
  <si>
    <t>STOCKAGE 2</t>
  </si>
  <si>
    <t>3.4.3.4.1</t>
  </si>
  <si>
    <t>3.4.3.4.2</t>
  </si>
  <si>
    <t>3.4.3.5</t>
  </si>
  <si>
    <t>BUREAU 32</t>
  </si>
  <si>
    <t>3.4.3.5.1</t>
  </si>
  <si>
    <t>3.4.3.5.2</t>
  </si>
  <si>
    <t>3.4.3.5.3</t>
  </si>
  <si>
    <t>3.4.3.5.4</t>
  </si>
  <si>
    <t>3.4.3.5.5</t>
  </si>
  <si>
    <t>3.4.3.5.6</t>
  </si>
  <si>
    <t>3.4.3.6</t>
  </si>
  <si>
    <t>BUREAU 33</t>
  </si>
  <si>
    <t>3.4.3.6.1</t>
  </si>
  <si>
    <t>3.4.3.6.2</t>
  </si>
  <si>
    <t>3.4.3.6.3</t>
  </si>
  <si>
    <t>3.4.3.6.4</t>
  </si>
  <si>
    <t>3.4.3.6.5</t>
  </si>
  <si>
    <t>3.4.3.6.6</t>
  </si>
  <si>
    <t>3.4.3.7</t>
  </si>
  <si>
    <t>BUREAU 34</t>
  </si>
  <si>
    <t>3.4.3.7.1</t>
  </si>
  <si>
    <t>3.4.3.7.2</t>
  </si>
  <si>
    <t>3.4.3.7.3</t>
  </si>
  <si>
    <t>3.4.3.7.4</t>
  </si>
  <si>
    <t>3.4.3.7.5</t>
  </si>
  <si>
    <t>3.4.3.7.6</t>
  </si>
  <si>
    <t>3.4.3.8</t>
  </si>
  <si>
    <t>BUREAU 35</t>
  </si>
  <si>
    <t>3.4.3.8.1</t>
  </si>
  <si>
    <t>3.4.3.8.2</t>
  </si>
  <si>
    <t>3.4.3.8.3</t>
  </si>
  <si>
    <t>3.4.3.8.4</t>
  </si>
  <si>
    <t>3.4.3.8.5</t>
  </si>
  <si>
    <t>3.4.3.9</t>
  </si>
  <si>
    <t>BUREAU 36</t>
  </si>
  <si>
    <t>3.4.3.9.1</t>
  </si>
  <si>
    <t>3.4.3.9.2</t>
  </si>
  <si>
    <t>3.4.3.9.3</t>
  </si>
  <si>
    <t>3.4.3.9.4</t>
  </si>
  <si>
    <t>3.4.3.9.5</t>
  </si>
  <si>
    <t>3.4.3.10</t>
  </si>
  <si>
    <t xml:space="preserve">Réunion </t>
  </si>
  <si>
    <t>3.4.3.10.1</t>
  </si>
  <si>
    <t>3.4.3.10.2</t>
  </si>
  <si>
    <t>3.4.3.10.3</t>
  </si>
  <si>
    <t>3.4.3.10.4</t>
  </si>
  <si>
    <t>3.4.3.10.5</t>
  </si>
  <si>
    <t>3.4.3.10.6</t>
  </si>
  <si>
    <t>3.4.3.11</t>
  </si>
  <si>
    <t xml:space="preserve">DGT 6 </t>
  </si>
  <si>
    <t>3.4.3.11.1</t>
  </si>
  <si>
    <t xml:space="preserve">4 FL + 2 détecteurs  + Alimentation </t>
  </si>
  <si>
    <t>3.4.3.11.2</t>
  </si>
  <si>
    <t>3.4.3.11.3</t>
  </si>
  <si>
    <t>3.4.3.11.4</t>
  </si>
  <si>
    <t>3.4.3.12</t>
  </si>
  <si>
    <t>DGT 7</t>
  </si>
  <si>
    <t>3.4.3.12.1</t>
  </si>
  <si>
    <t xml:space="preserve">1 FL + 1 détecteurs  + Alimentation </t>
  </si>
  <si>
    <t>3.4.3.12.2</t>
  </si>
  <si>
    <t>3.4.3.12.3</t>
  </si>
  <si>
    <t>3.4.3.13</t>
  </si>
  <si>
    <t xml:space="preserve">Étage R+2 </t>
  </si>
  <si>
    <t>3.4.3.13.1</t>
  </si>
  <si>
    <t>3.5</t>
  </si>
  <si>
    <t xml:space="preserve">Pré-câblage informatique </t>
  </si>
  <si>
    <t>3.5.1</t>
  </si>
  <si>
    <t xml:space="preserve">Baie informatique </t>
  </si>
  <si>
    <t>5.T</t>
  </si>
  <si>
    <t>5.U.IMAGE</t>
  </si>
  <si>
    <t>3.5.1.1</t>
  </si>
  <si>
    <t>Baie info</t>
  </si>
  <si>
    <t>3.5.2</t>
  </si>
  <si>
    <t>Mise à la terre</t>
  </si>
  <si>
    <t>3.5.2.1</t>
  </si>
  <si>
    <t xml:space="preserve">Ensemble complet </t>
  </si>
  <si>
    <t>3.5.3</t>
  </si>
  <si>
    <t>Câblage</t>
  </si>
  <si>
    <t>3.5.3.1</t>
  </si>
  <si>
    <t>9.M.Z</t>
  </si>
  <si>
    <t>3.5.3.2</t>
  </si>
  <si>
    <t>A définir</t>
  </si>
  <si>
    <t>3.5.4</t>
  </si>
  <si>
    <t xml:space="preserve">Prise RJ 45 </t>
  </si>
  <si>
    <t>3.5.4.1</t>
  </si>
  <si>
    <t>Ensemble complet coté panneau baie</t>
  </si>
  <si>
    <t>3.5.4.2</t>
  </si>
  <si>
    <t>3.5.5</t>
  </si>
  <si>
    <t xml:space="preserve">Test et recette </t>
  </si>
  <si>
    <t>3.5.5.1</t>
  </si>
  <si>
    <t>3.5.5.2</t>
  </si>
  <si>
    <t>3.5.6</t>
  </si>
  <si>
    <t>Onduleur</t>
  </si>
  <si>
    <t>3.5.6.1</t>
  </si>
  <si>
    <t>3.6</t>
  </si>
  <si>
    <t>Éclairage de sécurité</t>
  </si>
  <si>
    <t>3.6.1</t>
  </si>
  <si>
    <t>BAES Evacuation</t>
  </si>
  <si>
    <t>9.M.</t>
  </si>
  <si>
    <t>3.6.2</t>
  </si>
  <si>
    <t>BAES Evacuation emplacement à définir</t>
  </si>
  <si>
    <t>3.6.3</t>
  </si>
  <si>
    <t>BAES d'ambiance 360lm/1h</t>
  </si>
  <si>
    <t>3.6.4</t>
  </si>
  <si>
    <t>BAES d'ambiance 360lm/1h emplacement à définir</t>
  </si>
  <si>
    <t>3.6.5</t>
  </si>
  <si>
    <t>Bloc portable "BAPI"</t>
  </si>
  <si>
    <t>3.6.6</t>
  </si>
  <si>
    <t xml:space="preserve">Bloc portable "BAPI" </t>
  </si>
  <si>
    <t>3.6.7</t>
  </si>
  <si>
    <t>Télécommande mise au repos</t>
  </si>
  <si>
    <t>3.7</t>
  </si>
  <si>
    <t xml:space="preserve">Alarme Incendie Type 1A </t>
  </si>
  <si>
    <t>3.7.1</t>
  </si>
  <si>
    <t>Centrale</t>
  </si>
  <si>
    <t>3.7.2</t>
  </si>
  <si>
    <t>Report d'alarme</t>
  </si>
  <si>
    <t>3.7.3</t>
  </si>
  <si>
    <t>Flash</t>
  </si>
  <si>
    <t>3.7.4</t>
  </si>
  <si>
    <t>Sirène</t>
  </si>
  <si>
    <t>3.7.5</t>
  </si>
  <si>
    <t>Déclencheur automatique</t>
  </si>
  <si>
    <t>3.7.6</t>
  </si>
  <si>
    <t>Indicateur d'action</t>
  </si>
  <si>
    <t>3.7.7</t>
  </si>
  <si>
    <t>Déclencheur manuel</t>
  </si>
  <si>
    <t>3.7.8</t>
  </si>
  <si>
    <t>Câblage Bus remontée info CCF</t>
  </si>
  <si>
    <t>3.7.9</t>
  </si>
  <si>
    <t xml:space="preserve">Câblage Bus de détection </t>
  </si>
  <si>
    <t>3.7.10</t>
  </si>
  <si>
    <t>Asservissement Contrôle accès</t>
  </si>
  <si>
    <t>3.7.11</t>
  </si>
  <si>
    <t>Asservissement  Alarme intrusion</t>
  </si>
  <si>
    <t>3.7.12</t>
  </si>
  <si>
    <t>Mise en service</t>
  </si>
  <si>
    <t>3.7.13</t>
  </si>
  <si>
    <t xml:space="preserve">Formation personnel </t>
  </si>
  <si>
    <t>3.7.14</t>
  </si>
  <si>
    <t>Dossier SSI</t>
  </si>
  <si>
    <t>3.8</t>
  </si>
  <si>
    <t xml:space="preserve">Contrôle accès </t>
  </si>
  <si>
    <t>3.8.1</t>
  </si>
  <si>
    <t>Alimentation système de fermeture contrôle accès</t>
  </si>
  <si>
    <t>3.8.2</t>
  </si>
  <si>
    <t>Fourreau pour lecteur</t>
  </si>
  <si>
    <t>3.8.3</t>
  </si>
  <si>
    <t xml:space="preserve">Bouton de sortie Normale et DM VERT </t>
  </si>
  <si>
    <t>3.8.4</t>
  </si>
  <si>
    <t xml:space="preserve">Alimentation 24 V secourue Pour contrôle accès </t>
  </si>
  <si>
    <t>3.9</t>
  </si>
  <si>
    <t xml:space="preserve">Espace d'attente de sécurité </t>
  </si>
  <si>
    <t>3.9.1</t>
  </si>
  <si>
    <t>Combiné Accueil</t>
  </si>
  <si>
    <t>3.9.1.1</t>
  </si>
  <si>
    <t>3.9.2</t>
  </si>
  <si>
    <t>Interphone</t>
  </si>
  <si>
    <t>3.9.2.1</t>
  </si>
  <si>
    <t>3.10</t>
  </si>
  <si>
    <t>Vidéophonie</t>
  </si>
  <si>
    <t>3.10.1</t>
  </si>
  <si>
    <t>Platine de rue</t>
  </si>
  <si>
    <t>3.10.2</t>
  </si>
  <si>
    <t>Combiné intérieur Vidéo maître</t>
  </si>
  <si>
    <t>3.10.3</t>
  </si>
  <si>
    <t xml:space="preserve">Combiné intérieur Vidéo esclave </t>
  </si>
  <si>
    <t>3.10.4</t>
  </si>
  <si>
    <t>Équipement de porte</t>
  </si>
  <si>
    <t>3.10.5</t>
  </si>
  <si>
    <t>Alimentation électrique platine et centrale</t>
  </si>
  <si>
    <t>3.11</t>
  </si>
  <si>
    <t>Essais-mise en service</t>
  </si>
  <si>
    <t>3.11.1</t>
  </si>
  <si>
    <t xml:space="preserve">ESSAIS et mise en service </t>
  </si>
  <si>
    <t>3.11.2</t>
  </si>
  <si>
    <t xml:space="preserve">DOE </t>
  </si>
  <si>
    <t>RECAPITULATIF
Lot n°7 ELECTRICITE COURANTS FAIBLES</t>
  </si>
  <si>
    <t>RECAPITULATIF DES CHAPITRES</t>
  </si>
  <si>
    <t>3 - DESCRIPTIF ELECTRICITE</t>
  </si>
  <si>
    <t>- 3.1 - Travaux préparatoires</t>
  </si>
  <si>
    <t>- 3.2 - Circuit de terre et liaisons équipotentielles</t>
  </si>
  <si>
    <t>- 3.3 - Armoire électrique</t>
  </si>
  <si>
    <t>- 3.4 - Descriptif général équipements électrique et Distribution</t>
  </si>
  <si>
    <t>- 3.5 - Pré-câblage informatique</t>
  </si>
  <si>
    <t>- 3.6 - Éclairage de sécurité</t>
  </si>
  <si>
    <t>- 3.7 - Alarme Incendie Type 1A</t>
  </si>
  <si>
    <t>- 3.8 - Contrôle accès</t>
  </si>
  <si>
    <t>- 3.9 - Espace d'attente de sécurité</t>
  </si>
  <si>
    <t>- 3.10 - Vidéophonie</t>
  </si>
  <si>
    <t>- 3.11 - Essais-mise en service</t>
  </si>
  <si>
    <t>Total du lot ELECTRICITE COURANTS FAIBLES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</si>
  <si>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</si>
  <si>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</si>
  <si>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</si>
  <si>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</si>
  <si>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</si>
  <si>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</si>
  <si>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</si>
  <si>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</si>
  <si>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</si>
  <si>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</si>
  <si>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</si>
  <si>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</si>
  <si>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</si>
  <si>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</si>
  <si>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</si>
  <si>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</si>
  <si>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</si>
  <si>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</si>
  <si>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</si>
  <si>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</si>
  <si>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</si>
  <si>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</si>
  <si>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</si>
  <si>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</si>
  <si>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</si>
  <si>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</si>
  <si>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</si>
  <si>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</si>
  <si>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</si>
  <si>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</si>
  <si>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</si>
  <si>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</si>
  <si>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</si>
  <si>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CONSTRUCTION D'UN BATIMENT SITE FRANCE TRAVAIL LE PUY EN VELAY
(Phase Locataire)</t>
  </si>
  <si>
    <t>2022-TAS06</t>
  </si>
  <si>
    <t>22/09/2025</t>
  </si>
  <si>
    <t>DCE</t>
  </si>
  <si>
    <t>25, Rue de la Gazelle</t>
  </si>
  <si>
    <t>43 000 LE PUY EN VELAY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</si>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</sst>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>
  <numFmts count="7">
    <numFmt numFmtId="164" formatCode="#,##0"/>
    <numFmt numFmtId="165" formatCode="#,##0.00"/>
    <numFmt numFmtId="166" formatCode="0.00%"/>
    <numFmt numFmtId="167" formatCode="#,##0.00\ [$€];[Red]-#,##0.00\ [$€]"/>
    <numFmt numFmtId="168" formatCode="00000"/>
    <numFmt numFmtId="169" formatCode="0#&quot; &quot;##&quot; &quot;##&quot; &quot;##&quot; &quot;##"/>
    <numFmt numFmtId="170" formatCode="#,##0.000"/>
  </numFmts>
  <fonts count="23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sz val="7"/>
      <color rgb="FF000000"/>
      <name val="Arial"/>
      <family val="2"/>
    </font>
    <font>
      <b/>
      <u/>
      <sz val="12"/>
      <color rgb="FF000000"/>
      <name val="Arial"/>
      <family val="2"/>
    </font>
    <font>
      <b/>
      <sz val="11"/>
      <color rgb="FF000000"/>
      <name val="Arial"/>
      <family val="2"/>
    </font>
    <font>
      <sz val="6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b/>
      <sz val="9"/>
      <color rgb="FF000000"/>
      <name val="Arial"/>
      <family val="2"/>
    </font>
    <font>
      <b/>
      <sz val="10"/>
      <color rgb="FF000000"/>
      <name val="Arial"/>
      <family val="2"/>
    </font>
    <font>
      <u/>
      <sz val="10"/>
      <color rgb="FF000000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2" borderId="0" xfId="0" applyFont="1" applyFill="1" applyAlignment="1">
      <alignment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2" fillId="0" borderId="9" xfId="0" applyFont="1" applyBorder="1" applyAlignment="1">
      <alignment horizontal="right" vertical="top" wrapText="1"/>
    </xf>
    <xf numFmtId="164" fontId="12" fillId="0" borderId="9" xfId="0" applyNumberFormat="1" applyFont="1" applyBorder="1" applyAlignment="1">
      <alignment horizontal="right" vertical="top" wrapText="1"/>
    </xf>
    <xf numFmtId="165" fontId="13" fillId="0" borderId="12" xfId="0" applyNumberFormat="1" applyFont="1" applyBorder="1" applyAlignment="1" applyProtection="1">
      <alignment vertical="top" wrapText="1"/>
      <protection locked="0"/>
    </xf>
    <xf numFmtId="165" fontId="13" fillId="0" borderId="9" xfId="0" applyNumberFormat="1" applyFont="1" applyBorder="1" applyAlignment="1">
      <alignment vertical="top" wrapText="1"/>
    </xf>
    <xf numFmtId="166" fontId="5" fillId="0" borderId="0" xfId="0" applyNumberFormat="1" applyFont="1" applyAlignment="1">
      <alignment horizontal="right" vertical="top" wrapText="1"/>
    </xf>
    <xf numFmtId="0" fontId="14" fillId="0" borderId="1" xfId="0" applyFont="1" applyBorder="1" applyAlignment="1">
      <alignment vertical="top" wrapText="1"/>
    </xf>
    <xf numFmtId="0" fontId="14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right" vertical="top" wrapText="1"/>
    </xf>
    <xf numFmtId="0" fontId="14" fillId="0" borderId="3" xfId="0" applyFont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14" fillId="0" borderId="6" xfId="0" applyFont="1" applyBorder="1" applyAlignment="1">
      <alignment vertical="top" wrapText="1"/>
    </xf>
    <xf numFmtId="0" fontId="14" fillId="0" borderId="7" xfId="0" applyFont="1" applyBorder="1" applyAlignment="1">
      <alignment vertical="top" wrapText="1"/>
    </xf>
    <xf numFmtId="167" fontId="14" fillId="0" borderId="7" xfId="0" applyNumberFormat="1" applyFont="1" applyBorder="1" applyAlignment="1">
      <alignment horizontal="right" vertical="top" wrapText="1"/>
    </xf>
    <xf numFmtId="167" fontId="14" fillId="0" borderId="8" xfId="0" applyNumberFormat="1" applyFont="1" applyBorder="1" applyAlignment="1">
      <alignment horizontal="right" vertical="top" wrapText="1"/>
    </xf>
    <xf numFmtId="0" fontId="14" fillId="0" borderId="4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167" fontId="14" fillId="0" borderId="0" xfId="0" applyNumberFormat="1" applyFont="1" applyAlignment="1">
      <alignment horizontal="right" vertical="top" wrapText="1"/>
    </xf>
    <xf numFmtId="167" fontId="14" fillId="0" borderId="5" xfId="0" applyNumberFormat="1" applyFont="1" applyBorder="1" applyAlignment="1">
      <alignment horizontal="right" vertical="top" wrapText="1"/>
    </xf>
    <xf numFmtId="0" fontId="15" fillId="0" borderId="0" xfId="0" applyFont="1" applyAlignment="1">
      <alignment vertical="top" wrapText="1"/>
    </xf>
    <xf numFmtId="0" fontId="13" fillId="0" borderId="11" xfId="0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0" fontId="16" fillId="0" borderId="11" xfId="0" applyFont="1" applyBorder="1" applyAlignment="1">
      <alignment vertical="top" wrapText="1"/>
    </xf>
    <xf numFmtId="0" fontId="17" fillId="0" borderId="0" xfId="0" applyFont="1" applyAlignment="1">
      <alignment vertical="top" wrapText="1"/>
    </xf>
    <xf numFmtId="0" fontId="17" fillId="0" borderId="11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18" fillId="0" borderId="2" xfId="0" applyFont="1" applyBorder="1" applyAlignment="1">
      <alignment horizontal="center" vertical="top" wrapText="1"/>
    </xf>
    <xf numFmtId="0" fontId="19" fillId="0" borderId="0" xfId="0" applyFont="1" applyAlignment="1">
      <alignment horizontal="center" vertical="top" wrapText="1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vertical="top" wrapText="1"/>
    </xf>
    <xf numFmtId="167" fontId="20" fillId="0" borderId="0" xfId="0" applyNumberFormat="1" applyFont="1" applyAlignment="1">
      <alignment horizontal="right" vertical="top" wrapText="1"/>
    </xf>
    <xf numFmtId="0" fontId="21" fillId="0" borderId="0" xfId="0" applyFont="1" applyAlignment="1">
      <alignment horizontal="left" vertical="top" indent="1" wrapText="1"/>
    </xf>
    <xf numFmtId="0" fontId="21" fillId="0" borderId="0" xfId="0" applyFont="1" applyAlignment="1">
      <alignment vertical="top" wrapText="1"/>
    </xf>
    <xf numFmtId="167" fontId="21" fillId="0" borderId="0" xfId="0" applyNumberFormat="1" applyFont="1" applyAlignment="1">
      <alignment horizontal="right" vertical="top" indent="1" wrapText="1"/>
    </xf>
    <xf numFmtId="167" fontId="21" fillId="0" borderId="0" xfId="0" applyNumberFormat="1" applyFont="1" applyAlignment="1">
      <alignment horizontal="right" vertical="top" wrapText="1"/>
    </xf>
    <xf numFmtId="0" fontId="20" fillId="0" borderId="13" xfId="0" applyFont="1" applyBorder="1" applyAlignment="1">
      <alignment vertical="top" wrapText="1"/>
    </xf>
    <xf numFmtId="0" fontId="20" fillId="0" borderId="14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3" fillId="0" borderId="18" xfId="0" applyFont="1" applyBorder="1" applyAlignment="1">
      <alignment vertical="top" wrapText="1"/>
    </xf>
    <xf numFmtId="167" fontId="3" fillId="0" borderId="0" xfId="0" applyNumberFormat="1" applyFont="1" applyAlignment="1">
      <alignment vertical="top" wrapText="1"/>
    </xf>
    <xf numFmtId="167" fontId="1" fillId="0" borderId="0" xfId="0" applyNumberFormat="1" applyFont="1" applyAlignment="1">
      <alignment vertical="top" wrapText="1"/>
    </xf>
    <xf numFmtId="167" fontId="1" fillId="0" borderId="19" xfId="0" applyNumberFormat="1" applyFont="1" applyBorder="1" applyAlignment="1">
      <alignment vertical="top" wrapText="1"/>
    </xf>
    <xf numFmtId="0" fontId="3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7" fontId="3" fillId="0" borderId="21" xfId="0" applyNumberFormat="1" applyFont="1" applyBorder="1" applyAlignment="1">
      <alignment vertical="top" wrapText="1"/>
    </xf>
    <xf numFmtId="167" fontId="1" fillId="0" borderId="21" xfId="0" applyNumberFormat="1" applyFont="1" applyBorder="1" applyAlignment="1">
      <alignment vertical="top" wrapText="1"/>
    </xf>
    <xf numFmtId="167" fontId="1" fillId="0" borderId="22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1" fillId="0" borderId="21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1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66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66" fontId="6" fillId="0" borderId="11" xfId="0" applyNumberFormat="1" applyFont="1" applyBorder="1" applyAlignment="1">
      <alignment horizontal="right" vertical="top" wrapText="1"/>
    </xf>
    <xf numFmtId="166" fontId="6" fillId="0" borderId="24" xfId="0" applyNumberFormat="1" applyFont="1" applyBorder="1" applyAlignment="1">
      <alignment horizontal="right" vertical="top" wrapText="1"/>
    </xf>
    <xf numFmtId="0" fontId="20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8" fontId="6" fillId="0" borderId="12" xfId="0" applyNumberFormat="1" applyFont="1" applyBorder="1" applyAlignment="1" applyProtection="1">
      <alignment vertical="top" wrapText="1"/>
      <protection locked="0"/>
    </xf>
    <xf numFmtId="169" fontId="6" fillId="0" borderId="12" xfId="0" applyNumberFormat="1" applyFont="1" applyBorder="1" applyAlignment="1" applyProtection="1">
      <alignment vertical="top" wrapText="1"/>
      <protection locked="0"/>
    </xf>
    <xf numFmtId="0" fontId="22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70" fontId="6" fillId="0" borderId="12" xfId="0" applyNumberFormat="1" applyFont="1" applyBorder="1" applyAlignment="1" applyProtection="1">
      <alignment horizontal="right" vertical="top" wrapText="1"/>
      <protection locked="0"/>
    </xf>
    <xf numFmtId="167" fontId="6" fillId="0" borderId="12" xfId="0" applyNumberFormat="1" applyFont="1" applyBorder="1" applyAlignment="1" applyProtection="1">
      <alignment horizontal="right" vertical="top" wrapText="1"/>
      <protection locked="0"/>
    </xf>
    <xf numFmtId="167" fontId="6" fillId="0" borderId="9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png"/><Relationship Id="rId3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333375</xdr:colOff>
      <xdr:row>1</xdr:row>
      <xdr:rowOff>0</xdr:rowOff>
    </xdr:from>
    <xdr:to>
      <xdr:col>6</xdr:col>
      <xdr:colOff>504696</xdr:colOff>
      <xdr:row>9</xdr:row>
      <xdr:rowOff>114171</xdr:rowOff>
    </xdr:to>
    <xdr:pic>
      <xdr:nvPicPr>
        <xdr:cNvPr id="2" name="Picture 1" descr="{eefca51f-4860-468b-9299-f97445a92516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19575" y="114300"/>
          <a:ext cx="1028571" cy="1028571"/>
        </a:xfrm>
        <a:prstGeom prst="rect">
          <a:avLst/>
        </a:prstGeom>
      </xdr:spPr>
    </xdr:pic>
    <xdr:clientData/>
  </xdr:twoCellAnchor>
  <xdr:twoCellAnchor editAs="oneCell">
    <xdr:from>
      <xdr:col>4</xdr:col>
      <xdr:colOff>33338</xdr:colOff>
      <xdr:row>51</xdr:row>
      <xdr:rowOff>47625</xdr:rowOff>
    </xdr:from>
    <xdr:to>
      <xdr:col>4</xdr:col>
      <xdr:colOff>922337</xdr:colOff>
      <xdr:row>54</xdr:row>
      <xdr:rowOff>57503</xdr:rowOff>
    </xdr:to>
    <xdr:pic>
      <xdr:nvPicPr>
        <xdr:cNvPr id="3" name="Picture 2" descr="{e50d96d6-1a52-4e6c-91c7-d5a940033b96}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57513" y="5876925"/>
          <a:ext cx="889000" cy="352778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79</xdr:row>
      <xdr:rowOff>95250</xdr:rowOff>
    </xdr:from>
    <xdr:to>
      <xdr:col>1</xdr:col>
      <xdr:colOff>636587</xdr:colOff>
      <xdr:row>85</xdr:row>
      <xdr:rowOff>12700</xdr:rowOff>
    </xdr:to>
    <xdr:pic>
      <xdr:nvPicPr>
        <xdr:cNvPr id="4" name="Picture 3" descr="{e53506b8-5160-43a8-80ee-ebc9b7200723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3" y="9124950"/>
          <a:ext cx="603250" cy="603250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72</xdr:row>
      <xdr:rowOff>100013</xdr:rowOff>
    </xdr:from>
    <xdr:to>
      <xdr:col>1</xdr:col>
      <xdr:colOff>641350</xdr:colOff>
      <xdr:row>78</xdr:row>
      <xdr:rowOff>17462</xdr:rowOff>
    </xdr:to>
    <xdr:pic>
      <xdr:nvPicPr>
        <xdr:cNvPr id="5" name="Picture 4" descr="{668f468c-6f2d-412c-96e9-8043b8071d31}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7625" y="8329613"/>
          <a:ext cx="603250" cy="603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B1:I87"/>
  <sheetViews>
    <sheetView showGridLines="0" workbookViewId="0"/>
  </sheetViews>
  <sheetFormatPr defaultRowHeight="9.001125" customHeight="1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.00113" customHeight="1">
      <c r="B1" s="1"/>
      <c r="C1" s="2"/>
      <c r="D1" s="3"/>
      <c r="E1" s="3"/>
      <c r="F1" s="3"/>
      <c r="G1" s="3"/>
      <c r="H1" s="3"/>
      <c r="I1" s="4"/>
    </row>
    <row r="2" spans="2:9" ht="9.00113" customHeight="1">
      <c r="B2" s="5"/>
      <c r="C2" s="6"/>
      <c r="D2" s="7"/>
      <c r="E2" s="7"/>
      <c r="F2" s="7"/>
      <c r="G2" s="7"/>
      <c r="H2" s="7"/>
      <c r="I2" s="8"/>
    </row>
    <row r="3" spans="2:9" ht="9.00113" customHeight="1">
      <c r="B3" s="5"/>
      <c r="C3" s="6"/>
      <c r="D3" s="7"/>
      <c r="E3" s="7"/>
      <c r="F3" s="7"/>
      <c r="G3" s="7"/>
      <c r="H3" s="7"/>
      <c r="I3" s="8"/>
    </row>
    <row r="4" spans="2:9" ht="9.00113" customHeight="1">
      <c r="B4" s="5"/>
      <c r="C4" s="6"/>
      <c r="D4" s="7"/>
      <c r="E4" s="7"/>
      <c r="F4" s="7"/>
      <c r="G4" s="7"/>
      <c r="H4" s="7"/>
      <c r="I4" s="8"/>
    </row>
    <row r="5" spans="2:9" ht="9.00113" customHeight="1">
      <c r="B5" s="5"/>
      <c r="C5" s="6"/>
      <c r="D5" s="7"/>
      <c r="E5" s="7"/>
      <c r="F5" s="7"/>
      <c r="G5" s="7"/>
      <c r="H5" s="7"/>
      <c r="I5" s="8"/>
    </row>
    <row r="6" spans="2:9" ht="9.00113" customHeight="1">
      <c r="B6" s="5"/>
      <c r="C6" s="6"/>
      <c r="D6" s="7"/>
      <c r="E6" s="7"/>
      <c r="F6" s="7"/>
      <c r="G6" s="7"/>
      <c r="H6" s="7"/>
      <c r="I6" s="8"/>
    </row>
    <row r="7" spans="2:9" ht="9.00113" customHeight="1">
      <c r="B7" s="5"/>
      <c r="C7" s="6"/>
      <c r="D7" s="7"/>
      <c r="E7" s="7"/>
      <c r="F7" s="7"/>
      <c r="G7" s="7"/>
      <c r="H7" s="7"/>
      <c r="I7" s="8"/>
    </row>
    <row r="8" spans="2:9" ht="9.00113" customHeight="1">
      <c r="B8" s="5"/>
      <c r="C8" s="6"/>
      <c r="D8" s="7"/>
      <c r="E8" s="7"/>
      <c r="F8" s="7"/>
      <c r="G8" s="7"/>
      <c r="H8" s="7"/>
      <c r="I8" s="8"/>
    </row>
    <row r="9" spans="2:9" ht="9.00113" customHeight="1">
      <c r="B9" s="5"/>
      <c r="C9" s="6"/>
      <c r="D9" s="7"/>
      <c r="E9" s="7"/>
      <c r="F9" s="7"/>
      <c r="G9" s="7"/>
      <c r="H9" s="7"/>
      <c r="I9" s="8"/>
    </row>
    <row r="10" spans="2:9" ht="9.00113" customHeight="1">
      <c r="B10" s="5"/>
      <c r="C10" s="6"/>
      <c r="D10" s="7"/>
      <c r="E10" s="7"/>
      <c r="F10" s="7"/>
      <c r="G10" s="7"/>
      <c r="H10" s="7"/>
      <c r="I10" s="8"/>
    </row>
    <row r="11" spans="2:9" ht="9.00113" customHeight="1">
      <c r="B11" s="5"/>
      <c r="C11" s="6"/>
      <c r="D11" s="7"/>
      <c r="E11" s="9">
        <f>IF('Paramètres'!C5&lt;&gt;"",'Paramètres'!C5,"")</f>
        <v/>
      </c>
      <c r="F11" s="9"/>
      <c r="G11" s="9"/>
      <c r="H11" s="9"/>
      <c r="I11" s="8"/>
    </row>
    <row r="12" spans="2:9" ht="9.00113" customHeight="1">
      <c r="B12" s="5"/>
      <c r="C12" s="6"/>
      <c r="D12" s="7"/>
      <c r="E12" s="9"/>
      <c r="F12" s="9"/>
      <c r="G12" s="9"/>
      <c r="H12" s="9"/>
      <c r="I12" s="8"/>
    </row>
    <row r="13" spans="2:9" ht="9.00113" customHeight="1">
      <c r="B13" s="5"/>
      <c r="C13" s="6"/>
      <c r="D13" s="7"/>
      <c r="E13" s="9"/>
      <c r="F13" s="9"/>
      <c r="G13" s="9"/>
      <c r="H13" s="9"/>
      <c r="I13" s="8"/>
    </row>
    <row r="14" spans="2:9" ht="9.00113" customHeight="1">
      <c r="B14" s="5"/>
      <c r="C14" s="6"/>
      <c r="D14" s="7"/>
      <c r="E14" s="9"/>
      <c r="F14" s="9"/>
      <c r="G14" s="9"/>
      <c r="H14" s="9"/>
      <c r="I14" s="8"/>
    </row>
    <row r="15" spans="2:9" ht="9.00113" customHeight="1">
      <c r="B15" s="5"/>
      <c r="C15" s="6"/>
      <c r="D15" s="7"/>
      <c r="E15" s="9"/>
      <c r="F15" s="9"/>
      <c r="G15" s="9"/>
      <c r="H15" s="9"/>
      <c r="I15" s="8"/>
    </row>
    <row r="16" spans="2:9" ht="9.00113" customHeight="1">
      <c r="B16" s="5"/>
      <c r="C16" s="6"/>
      <c r="D16" s="7"/>
      <c r="E16" s="9"/>
      <c r="F16" s="9"/>
      <c r="G16" s="9"/>
      <c r="H16" s="9"/>
      <c r="I16" s="8"/>
    </row>
    <row r="17" spans="2:9" ht="9.00113" customHeight="1">
      <c r="B17" s="5"/>
      <c r="C17" s="6"/>
      <c r="D17" s="7"/>
      <c r="E17" s="9"/>
      <c r="F17" s="9"/>
      <c r="G17" s="9"/>
      <c r="H17" s="9"/>
      <c r="I17" s="8"/>
    </row>
    <row r="18" spans="2:9" ht="9.00113" customHeight="1">
      <c r="B18" s="5"/>
      <c r="C18" s="6"/>
      <c r="D18" s="7"/>
      <c r="E18" s="9"/>
      <c r="F18" s="9"/>
      <c r="G18" s="9"/>
      <c r="H18" s="9"/>
      <c r="I18" s="8"/>
    </row>
    <row r="19" spans="2:9" ht="9.00113" customHeight="1">
      <c r="B19" s="5"/>
      <c r="C19" s="6"/>
      <c r="D19" s="7"/>
      <c r="E19" s="9"/>
      <c r="F19" s="9"/>
      <c r="G19" s="9"/>
      <c r="H19" s="9"/>
      <c r="I19" s="8"/>
    </row>
    <row r="20" spans="2:9" ht="9.00113" customHeight="1">
      <c r="B20" s="5"/>
      <c r="C20" s="6"/>
      <c r="D20" s="7"/>
      <c r="E20" s="9">
        <f>IF('Paramètres'!C24&lt;&gt;"",'Paramètres'!C24,"") &amp; CHAR(10) &amp; IF('Paramètres'!C26&lt;&gt;"",'Paramètres'!C26,"") &amp; CHAR(10) &amp; IF('Paramètres'!C28&lt;&gt;"",'Paramètres'!C28,"")</f>
        <v/>
      </c>
      <c r="F20" s="9"/>
      <c r="G20" s="9"/>
      <c r="H20" s="9"/>
      <c r="I20" s="8"/>
    </row>
    <row r="21" spans="2:9" ht="9.00113" customHeight="1">
      <c r="B21" s="5"/>
      <c r="C21" s="6"/>
      <c r="D21" s="7"/>
      <c r="E21" s="9"/>
      <c r="F21" s="9"/>
      <c r="G21" s="9"/>
      <c r="H21" s="9"/>
      <c r="I21" s="8"/>
    </row>
    <row r="22" spans="2:9" ht="9.00113" customHeight="1">
      <c r="B22" s="5"/>
      <c r="C22" s="6"/>
      <c r="D22" s="7"/>
      <c r="E22" s="9"/>
      <c r="F22" s="9"/>
      <c r="G22" s="9"/>
      <c r="H22" s="9"/>
      <c r="I22" s="8"/>
    </row>
    <row r="23" spans="2:9" ht="9.00113" customHeight="1">
      <c r="B23" s="5"/>
      <c r="C23" s="6"/>
      <c r="D23" s="7"/>
      <c r="E23" s="9"/>
      <c r="F23" s="9"/>
      <c r="G23" s="9"/>
      <c r="H23" s="9"/>
      <c r="I23" s="8"/>
    </row>
    <row r="24" spans="2:9" ht="9.00113" customHeight="1">
      <c r="B24" s="5"/>
      <c r="C24" s="6"/>
      <c r="D24" s="7"/>
      <c r="E24" s="9"/>
      <c r="F24" s="9"/>
      <c r="G24" s="9"/>
      <c r="H24" s="9"/>
      <c r="I24" s="8"/>
    </row>
    <row r="25" spans="2:9" ht="9.00113" customHeight="1">
      <c r="B25" s="5"/>
      <c r="C25" s="6"/>
      <c r="D25" s="7"/>
      <c r="E25" s="9"/>
      <c r="F25" s="9"/>
      <c r="G25" s="9"/>
      <c r="H25" s="9"/>
      <c r="I25" s="8"/>
    </row>
    <row r="26" spans="2:9" ht="9.00113" customHeight="1">
      <c r="B26" s="5"/>
      <c r="C26" s="6"/>
      <c r="D26" s="7"/>
      <c r="E26" s="9"/>
      <c r="F26" s="9"/>
      <c r="G26" s="9"/>
      <c r="H26" s="9"/>
      <c r="I26" s="8"/>
    </row>
    <row r="27" spans="2:9" ht="9.00113" customHeight="1">
      <c r="B27" s="5"/>
      <c r="C27" s="6"/>
      <c r="D27" s="7"/>
      <c r="E27" s="9"/>
      <c r="F27" s="9"/>
      <c r="G27" s="9"/>
      <c r="H27" s="9"/>
      <c r="I27" s="8"/>
    </row>
    <row r="28" spans="2:9" ht="9.00113" customHeight="1">
      <c r="B28" s="5"/>
      <c r="C28" s="6"/>
      <c r="D28" s="7"/>
      <c r="E28" s="7"/>
      <c r="F28" s="7"/>
      <c r="G28" s="7"/>
      <c r="H28" s="7"/>
      <c r="I28" s="8"/>
    </row>
    <row r="29" spans="2:9" ht="9.00113" customHeight="1">
      <c r="B29" s="5"/>
      <c r="C29" s="6"/>
      <c r="D29" s="7"/>
      <c r="E29" s="7"/>
      <c r="F29" s="7"/>
      <c r="G29" s="7"/>
      <c r="H29" s="7"/>
      <c r="I29" s="8"/>
    </row>
    <row r="30" spans="2:9" ht="9.00113" customHeight="1">
      <c r="B30" s="5"/>
      <c r="C30" s="6"/>
      <c r="D30" s="7"/>
      <c r="E30" s="7"/>
      <c r="F30" s="7"/>
      <c r="G30" s="7"/>
      <c r="H30" s="7"/>
      <c r="I30" s="8"/>
    </row>
    <row r="31" spans="2:9" ht="9.00113" customHeight="1">
      <c r="B31" s="5"/>
      <c r="C31" s="6"/>
      <c r="D31" s="7"/>
      <c r="E31" s="7"/>
      <c r="F31" s="7"/>
      <c r="G31" s="7"/>
      <c r="H31" s="7"/>
      <c r="I31" s="8"/>
    </row>
    <row r="32" spans="2:9" ht="9.00113" customHeight="1">
      <c r="B32" s="5"/>
      <c r="C32" s="6"/>
      <c r="D32" s="7"/>
      <c r="E32" s="7"/>
      <c r="F32" s="7"/>
      <c r="G32" s="7"/>
      <c r="H32" s="7"/>
      <c r="I32" s="8"/>
    </row>
    <row r="33" spans="2:9" ht="9.00113" customHeight="1">
      <c r="B33" s="5"/>
      <c r="C33" s="6"/>
      <c r="D33" s="7"/>
      <c r="E33" s="7"/>
      <c r="F33" s="7"/>
      <c r="G33" s="7"/>
      <c r="H33" s="7"/>
      <c r="I33" s="8"/>
    </row>
    <row r="34" spans="2:9" ht="9.00113" customHeight="1">
      <c r="B34" s="5"/>
      <c r="C34" s="6"/>
      <c r="D34" s="7"/>
      <c r="E34" s="7"/>
      <c r="F34" s="7"/>
      <c r="G34" s="7"/>
      <c r="H34" s="7"/>
      <c r="I34" s="8"/>
    </row>
    <row r="35" spans="2:9" ht="9.00113" customHeight="1">
      <c r="B35" s="5"/>
      <c r="C35" s="6"/>
      <c r="D35" s="7"/>
      <c r="E35" s="7"/>
      <c r="F35" s="7"/>
      <c r="G35" s="7"/>
      <c r="H35" s="7"/>
      <c r="I35" s="8"/>
    </row>
    <row r="36" spans="2:9" ht="9.00113" customHeight="1">
      <c r="B36" s="5"/>
      <c r="C36" s="6"/>
      <c r="D36" s="7"/>
      <c r="E36" s="7"/>
      <c r="F36" s="7"/>
      <c r="G36" s="7"/>
      <c r="H36" s="7"/>
      <c r="I36" s="8"/>
    </row>
    <row r="37" spans="2:9" ht="9.00113" customHeight="1">
      <c r="B37" s="5"/>
      <c r="C37" s="6"/>
      <c r="D37" s="7"/>
      <c r="E37" s="7"/>
      <c r="F37" s="7"/>
      <c r="G37" s="7"/>
      <c r="H37" s="7"/>
      <c r="I37" s="8"/>
    </row>
    <row r="38" spans="2:9" ht="9.00113" customHeight="1">
      <c r="B38" s="5"/>
      <c r="C38" s="6"/>
      <c r="D38" s="7"/>
      <c r="E38" s="7"/>
      <c r="F38" s="7"/>
      <c r="G38" s="7"/>
      <c r="H38" s="7"/>
      <c r="I38" s="8"/>
    </row>
    <row r="39" spans="2:9" ht="9.00113" customHeight="1">
      <c r="B39" s="5"/>
      <c r="C39" s="6"/>
      <c r="D39" s="7"/>
      <c r="E39" s="7"/>
      <c r="F39" s="7"/>
      <c r="G39" s="7"/>
      <c r="H39" s="7"/>
      <c r="I39" s="8"/>
    </row>
    <row r="40" spans="2:9" ht="9.00113" customHeight="1">
      <c r="B40" s="5"/>
      <c r="C40" s="6"/>
      <c r="D40" s="7"/>
      <c r="E40" s="7"/>
      <c r="F40" s="7"/>
      <c r="G40" s="7"/>
      <c r="H40" s="7"/>
      <c r="I40" s="8"/>
    </row>
    <row r="41" spans="2:9" ht="9.00113" customHeight="1">
      <c r="B41" s="5"/>
      <c r="C41" s="6"/>
      <c r="D41" s="7"/>
      <c r="E41" s="7"/>
      <c r="F41" s="7"/>
      <c r="G41" s="7"/>
      <c r="H41" s="7"/>
      <c r="I41" s="8"/>
    </row>
    <row r="42" spans="2:9" ht="9.00113" customHeight="1">
      <c r="B42" s="5"/>
      <c r="C42" s="6"/>
      <c r="D42" s="7"/>
      <c r="E42" s="7"/>
      <c r="F42" s="7"/>
      <c r="G42" s="7"/>
      <c r="H42" s="7"/>
      <c r="I42" s="8"/>
    </row>
    <row r="43" spans="2:9" ht="9.00113" customHeight="1">
      <c r="B43" s="5"/>
      <c r="C43" s="6"/>
      <c r="D43" s="7"/>
      <c r="E43" s="7"/>
      <c r="F43" s="7"/>
      <c r="G43" s="7"/>
      <c r="H43" s="7"/>
      <c r="I43" s="8"/>
    </row>
    <row r="44" spans="2:9" ht="9.00113" customHeight="1">
      <c r="B44" s="5"/>
      <c r="C44" s="6"/>
      <c r="D44" s="7"/>
      <c r="E44" s="7"/>
      <c r="F44" s="7"/>
      <c r="G44" s="7"/>
      <c r="H44" s="7"/>
      <c r="I44" s="8"/>
    </row>
    <row r="45" spans="2:9" ht="9.00113" customHeight="1">
      <c r="B45" s="5"/>
      <c r="C45" s="6"/>
      <c r="D45" s="7"/>
      <c r="E45" s="7"/>
      <c r="F45" s="7"/>
      <c r="G45" s="7"/>
      <c r="H45" s="7"/>
      <c r="I45" s="8"/>
    </row>
    <row r="46" spans="2:9" ht="9.00113" customHeight="1">
      <c r="B46" s="5"/>
      <c r="C46" s="6"/>
      <c r="D46" s="7"/>
      <c r="E46" s="7"/>
      <c r="F46" s="7"/>
      <c r="G46" s="7"/>
      <c r="H46" s="7"/>
      <c r="I46" s="8"/>
    </row>
    <row r="47" spans="2:9" ht="9.00113" customHeight="1">
      <c r="B47" s="5"/>
      <c r="C47" s="6"/>
      <c r="D47" s="7"/>
      <c r="E47" s="7"/>
      <c r="F47" s="10" t="s">
        <v>4</v>
      </c>
      <c r="G47" s="7"/>
      <c r="H47" s="7"/>
      <c r="I47" s="8"/>
    </row>
    <row r="48" spans="2:9" ht="9.00113" customHeight="1">
      <c r="B48" s="5"/>
      <c r="C48" s="6"/>
      <c r="D48" s="7"/>
      <c r="E48" s="7"/>
      <c r="F48" s="7"/>
      <c r="G48" s="7"/>
      <c r="H48" s="7"/>
      <c r="I48" s="8"/>
    </row>
    <row r="49" spans="2:9" ht="9.00113" customHeight="1">
      <c r="B49" s="5"/>
      <c r="C49" s="6"/>
      <c r="D49" s="7"/>
      <c r="E49" s="7"/>
      <c r="F49" s="7"/>
      <c r="G49" s="7"/>
      <c r="H49" s="7"/>
      <c r="I49" s="8"/>
    </row>
    <row r="50" spans="2:9" ht="9.00113" customHeight="1">
      <c r="B50" s="5"/>
      <c r="C50" s="6"/>
      <c r="D50" s="7"/>
      <c r="E50" s="7"/>
      <c r="F50" s="7"/>
      <c r="G50" s="7"/>
      <c r="H50" s="7"/>
      <c r="I50" s="8"/>
    </row>
    <row r="51" spans="2:9" ht="9.00113" customHeight="1">
      <c r="B51" s="5"/>
      <c r="C51" s="6"/>
      <c r="D51" s="7"/>
      <c r="E51" s="7"/>
      <c r="F51" s="7"/>
      <c r="G51" s="7"/>
      <c r="H51" s="7"/>
      <c r="I51" s="8"/>
    </row>
    <row r="52" spans="2:9" ht="9.00113" customHeight="1">
      <c r="B52" s="5"/>
      <c r="C52" s="6"/>
      <c r="D52" s="7"/>
      <c r="E52" s="7"/>
      <c r="F52" s="7"/>
      <c r="G52" s="7"/>
      <c r="H52" s="7"/>
      <c r="I52" s="8"/>
    </row>
    <row r="53" spans="2:9" ht="9.00113" customHeight="1">
      <c r="B53" s="5"/>
      <c r="C53" s="6"/>
      <c r="D53" s="7"/>
      <c r="E53" s="7"/>
      <c r="F53" s="7"/>
      <c r="G53" s="7"/>
      <c r="H53" s="7"/>
      <c r="I53" s="8"/>
    </row>
    <row r="54" spans="2:9" ht="9.00113" customHeight="1">
      <c r="B54" s="5"/>
      <c r="C54" s="6"/>
      <c r="D54" s="7"/>
      <c r="E54" s="7"/>
      <c r="F54" s="7"/>
      <c r="G54" s="7"/>
      <c r="H54" s="7"/>
      <c r="I54" s="8"/>
    </row>
    <row r="55" spans="2:9" ht="9.00113" customHeight="1">
      <c r="B55" s="5"/>
      <c r="C55" s="6"/>
      <c r="D55" s="7"/>
      <c r="E55" s="7"/>
      <c r="F55" s="7"/>
      <c r="G55" s="7"/>
      <c r="H55" s="7"/>
      <c r="I55" s="8"/>
    </row>
    <row r="56" spans="2:9" ht="9.00113" customHeight="1">
      <c r="B56" s="5"/>
      <c r="C56" s="6"/>
      <c r="D56" s="7"/>
      <c r="E56" s="7"/>
      <c r="F56" s="7"/>
      <c r="G56" s="7"/>
      <c r="H56" s="7"/>
      <c r="I56" s="8"/>
    </row>
    <row r="57" spans="2:9" ht="9.00113" customHeight="1">
      <c r="B57" s="5"/>
      <c r="C57" s="6"/>
      <c r="D57" s="7"/>
      <c r="E57" s="7"/>
      <c r="F57" s="7"/>
      <c r="G57" s="7"/>
      <c r="H57" s="7"/>
      <c r="I57" s="8"/>
    </row>
    <row r="58" spans="2:9" ht="9.00113" customHeight="1">
      <c r="B58" s="5"/>
      <c r="C58" s="6"/>
      <c r="D58" s="7"/>
      <c r="E58" s="7"/>
      <c r="F58" s="7"/>
      <c r="G58" s="7"/>
      <c r="H58" s="7"/>
      <c r="I58" s="8"/>
    </row>
    <row r="59" spans="2:9" ht="9.00113" customHeight="1">
      <c r="B59" s="5"/>
      <c r="C59" s="6"/>
      <c r="D59" s="7"/>
      <c r="E59" s="7"/>
      <c r="F59" s="7"/>
      <c r="G59" s="7"/>
      <c r="H59" s="7"/>
      <c r="I59" s="8"/>
    </row>
    <row r="60" spans="2:9" ht="9.00113" customHeight="1">
      <c r="B60" s="5"/>
      <c r="C60" s="6"/>
      <c r="D60" s="7"/>
      <c r="E60" s="7"/>
      <c r="F60" s="7"/>
      <c r="G60" s="7"/>
      <c r="H60" s="7"/>
      <c r="I60" s="8"/>
    </row>
    <row r="61" spans="2:9" ht="9.00113" customHeight="1">
      <c r="B61" s="5"/>
      <c r="C61" s="6"/>
      <c r="D61" s="7"/>
      <c r="E61" s="7"/>
      <c r="F61" s="7"/>
      <c r="G61" s="7"/>
      <c r="H61" s="7"/>
      <c r="I61" s="8"/>
    </row>
    <row r="62" spans="2:9" ht="9.00113" customHeight="1">
      <c r="B62" s="5"/>
      <c r="C62" s="6"/>
      <c r="D62" s="7"/>
      <c r="E62" s="11">
        <f>IF('Paramètres'!C9&lt;&gt;"",'Paramètres'!C9,"")</f>
        <v/>
      </c>
      <c r="F62" s="11"/>
      <c r="G62" s="11"/>
      <c r="H62" s="11"/>
      <c r="I62" s="8"/>
    </row>
    <row r="63" spans="2:9" ht="9.00113" customHeight="1">
      <c r="B63" s="5"/>
      <c r="C63" s="6"/>
      <c r="D63" s="7"/>
      <c r="E63" s="11"/>
      <c r="F63" s="11"/>
      <c r="G63" s="11"/>
      <c r="H63" s="11"/>
      <c r="I63" s="8"/>
    </row>
    <row r="64" spans="2:9" ht="9.00113" customHeight="1">
      <c r="B64" s="5"/>
      <c r="C64" s="6"/>
      <c r="D64" s="7"/>
      <c r="E64" s="11"/>
      <c r="F64" s="11"/>
      <c r="G64" s="11"/>
      <c r="H64" s="11"/>
      <c r="I64" s="8"/>
    </row>
    <row r="65" spans="2:9" ht="9.00113" customHeight="1">
      <c r="B65" s="5"/>
      <c r="C65" s="6"/>
      <c r="D65" s="7"/>
      <c r="E65" s="11"/>
      <c r="F65" s="11"/>
      <c r="G65" s="11"/>
      <c r="H65" s="11"/>
      <c r="I65" s="8"/>
    </row>
    <row r="66" spans="2:9" ht="9.00113" customHeight="1">
      <c r="B66" s="5"/>
      <c r="C66" s="6"/>
      <c r="D66" s="7"/>
      <c r="E66" s="11">
        <f>IF('Paramètres'!C11&lt;&gt;"",'Paramètres'!C11,"")</f>
        <v/>
      </c>
      <c r="F66" s="11"/>
      <c r="G66" s="11"/>
      <c r="H66" s="11"/>
      <c r="I66" s="8"/>
    </row>
    <row r="67" spans="2:9" ht="9.00113" customHeight="1">
      <c r="B67" s="5"/>
      <c r="C67" s="6"/>
      <c r="D67" s="7"/>
      <c r="E67" s="11"/>
      <c r="F67" s="11"/>
      <c r="G67" s="11"/>
      <c r="H67" s="11"/>
      <c r="I67" s="8"/>
    </row>
    <row r="68" spans="2:9" ht="9.00113" customHeight="1">
      <c r="B68" s="5"/>
      <c r="C68" s="6"/>
      <c r="D68" s="7"/>
      <c r="E68" s="11"/>
      <c r="F68" s="11"/>
      <c r="G68" s="11"/>
      <c r="H68" s="11"/>
      <c r="I68" s="8"/>
    </row>
    <row r="69" spans="2:9" ht="9.00113" customHeight="1">
      <c r="B69" s="5"/>
      <c r="C69" s="6"/>
      <c r="D69" s="7"/>
      <c r="E69" s="11"/>
      <c r="F69" s="11"/>
      <c r="G69" s="11"/>
      <c r="H69" s="11"/>
      <c r="I69" s="8"/>
    </row>
    <row r="70" spans="2:9" ht="9.00113" customHeight="1">
      <c r="B70" s="5"/>
      <c r="C70" s="6"/>
      <c r="D70" s="7"/>
      <c r="E70" s="11"/>
      <c r="F70" s="11"/>
      <c r="G70" s="11"/>
      <c r="H70" s="11"/>
      <c r="I70" s="8"/>
    </row>
    <row r="71" spans="2:9" ht="9.00113" customHeight="1">
      <c r="B71" s="5"/>
      <c r="C71" s="6"/>
      <c r="D71" s="7"/>
      <c r="E71" s="12">
        <f>IF('Paramètres'!C3&lt;&gt;"",'Paramètres'!C3,"")</f>
        <v/>
      </c>
      <c r="F71" s="13"/>
      <c r="G71" s="13"/>
      <c r="H71" s="14"/>
      <c r="I71" s="8"/>
    </row>
    <row r="72" spans="2:9" ht="9.00113" customHeight="1">
      <c r="B72" s="5"/>
      <c r="C72" s="6"/>
      <c r="D72" s="7"/>
      <c r="E72" s="15"/>
      <c r="F72" s="9"/>
      <c r="G72" s="9"/>
      <c r="H72" s="16"/>
      <c r="I72" s="8"/>
    </row>
    <row r="73" spans="2:9" ht="9.00113" customHeight="1">
      <c r="B73" s="5"/>
      <c r="C73" s="17" t="s">
        <v>6</v>
      </c>
      <c r="D73" s="7"/>
      <c r="E73" s="15"/>
      <c r="F73" s="9"/>
      <c r="G73" s="9"/>
      <c r="H73" s="16"/>
      <c r="I73" s="8"/>
    </row>
    <row r="74" spans="2:9" ht="9.00113" customHeight="1">
      <c r="B74" s="5"/>
      <c r="C74" s="6"/>
      <c r="D74" s="7"/>
      <c r="E74" s="15"/>
      <c r="F74" s="9"/>
      <c r="G74" s="9"/>
      <c r="H74" s="16"/>
      <c r="I74" s="8"/>
    </row>
    <row r="75" spans="2:9" ht="9.00113" customHeight="1">
      <c r="B75" s="5"/>
      <c r="C75" s="6"/>
      <c r="D75" s="7"/>
      <c r="E75" s="15"/>
      <c r="F75" s="9"/>
      <c r="G75" s="9"/>
      <c r="H75" s="16"/>
      <c r="I75" s="8"/>
    </row>
    <row r="76" spans="2:9" ht="9.00113" customHeight="1">
      <c r="B76" s="5"/>
      <c r="C76" s="6"/>
      <c r="D76" s="7"/>
      <c r="E76" s="15"/>
      <c r="F76" s="9"/>
      <c r="G76" s="9"/>
      <c r="H76" s="16"/>
      <c r="I76" s="8"/>
    </row>
    <row r="77" spans="2:9" ht="9.00113" customHeight="1">
      <c r="B77" s="5"/>
      <c r="C77" s="6"/>
      <c r="D77" s="7"/>
      <c r="E77" s="18"/>
      <c r="F77" s="19"/>
      <c r="G77" s="19"/>
      <c r="H77" s="20"/>
      <c r="I77" s="8"/>
    </row>
    <row r="78" spans="2:9" ht="9.00113" customHeight="1">
      <c r="B78" s="5"/>
      <c r="C78" s="6"/>
      <c r="D78" s="7"/>
      <c r="E78" s="7"/>
      <c r="F78" s="7"/>
      <c r="G78" s="7"/>
      <c r="H78" s="7"/>
      <c r="I78" s="8"/>
    </row>
    <row r="79" spans="2:9" ht="9.00113" customHeight="1">
      <c r="B79" s="5"/>
      <c r="C79" s="6"/>
      <c r="D79" s="7"/>
      <c r="E79" s="7"/>
      <c r="F79" s="21" t="s">
        <v>0</v>
      </c>
      <c r="G79" s="21">
        <f>IF('Paramètres'!C7&lt;&gt;"",'Paramètres'!C7,"")</f>
        <v/>
      </c>
      <c r="H79" s="7"/>
      <c r="I79" s="8"/>
    </row>
    <row r="80" spans="2:9" ht="9.00113" customHeight="1">
      <c r="B80" s="5"/>
      <c r="C80" s="17" t="s">
        <v>5</v>
      </c>
      <c r="D80" s="7"/>
      <c r="E80" s="7"/>
      <c r="F80" s="21"/>
      <c r="G80" s="21"/>
      <c r="H80" s="7"/>
      <c r="I80" s="8"/>
    </row>
    <row r="81" spans="2:9" ht="9.00113" customHeight="1">
      <c r="B81" s="5"/>
      <c r="C81" s="6"/>
      <c r="D81" s="7"/>
      <c r="E81" s="7"/>
      <c r="F81" s="21" t="s">
        <v>1</v>
      </c>
      <c r="G81" s="21">
        <f>IF('Paramètres'!C13&lt;&gt;"",'Paramètres'!C13,"")</f>
        <v/>
      </c>
      <c r="H81" s="7"/>
      <c r="I81" s="8"/>
    </row>
    <row r="82" spans="2:9" ht="9.00113" customHeight="1">
      <c r="B82" s="5"/>
      <c r="C82" s="6"/>
      <c r="D82" s="7"/>
      <c r="E82" s="7"/>
      <c r="F82" s="21"/>
      <c r="G82" s="21"/>
      <c r="H82" s="7"/>
      <c r="I82" s="8"/>
    </row>
    <row r="83" spans="2:9" ht="9.00113" customHeight="1">
      <c r="B83" s="5"/>
      <c r="C83" s="6"/>
      <c r="D83" s="7"/>
      <c r="E83" s="7"/>
      <c r="F83" s="21" t="s">
        <v>2</v>
      </c>
      <c r="G83" s="21">
        <f>IF('Paramètres'!C15&lt;&gt;"",'Paramètres'!C15,"")</f>
        <v/>
      </c>
      <c r="H83" s="7"/>
      <c r="I83" s="8"/>
    </row>
    <row r="84" spans="2:9" ht="9.00113" customHeight="1">
      <c r="B84" s="5"/>
      <c r="C84" s="6"/>
      <c r="D84" s="7"/>
      <c r="E84" s="7"/>
      <c r="F84" s="21"/>
      <c r="G84" s="21"/>
      <c r="H84" s="7"/>
      <c r="I84" s="8"/>
    </row>
    <row r="85" spans="2:9" ht="9.00113" customHeight="1">
      <c r="B85" s="5"/>
      <c r="C85" s="6"/>
      <c r="D85" s="7"/>
      <c r="E85" s="7"/>
      <c r="F85" s="21" t="s">
        <v>3</v>
      </c>
      <c r="G85" s="21">
        <f>IF('Paramètres'!C17&lt;&gt;"",'Paramètres'!C17,"")</f>
        <v/>
      </c>
      <c r="H85" s="7"/>
      <c r="I85" s="8"/>
    </row>
    <row r="86" spans="2:9" ht="9.00113" customHeight="1">
      <c r="B86" s="5"/>
      <c r="C86" s="6"/>
      <c r="D86" s="7"/>
      <c r="E86" s="7"/>
      <c r="F86" s="21"/>
      <c r="G86" s="21"/>
      <c r="H86" s="7"/>
      <c r="I86" s="8"/>
    </row>
    <row r="87" spans="2:9" ht="9.00113" customHeight="1">
      <c r="B87" s="22"/>
      <c r="C87" s="23"/>
      <c r="D87" s="24"/>
      <c r="E87" s="24"/>
      <c r="F87" s="24"/>
      <c r="G87" s="24"/>
      <c r="H87" s="24"/>
      <c r="I87" s="25"/>
    </row>
  </sheetData>
  <sheetProtection password="E95E" sheet="1" objects="1" selectLockedCells="1"/>
  <mergeCells count="21">
    <mergeCell ref="E2:H10"/>
    <mergeCell ref="E11:H19"/>
    <mergeCell ref="E20:H27"/>
    <mergeCell ref="E28:H45"/>
    <mergeCell ref="E62:H65"/>
    <mergeCell ref="E66:H70"/>
    <mergeCell ref="E71:H77"/>
    <mergeCell ref="F79:F80"/>
    <mergeCell ref="G79:G80"/>
    <mergeCell ref="F81:F82"/>
    <mergeCell ref="G81:G82"/>
    <mergeCell ref="F83:F84"/>
    <mergeCell ref="G83:G84"/>
    <mergeCell ref="F85:F86"/>
    <mergeCell ref="G85:G86"/>
    <mergeCell ref="F47:H60"/>
    <mergeCell ref="E47:E60"/>
    <mergeCell ref="C80:C86"/>
    <mergeCell ref="B80:B86"/>
    <mergeCell ref="C73:C79"/>
    <mergeCell ref="B73:B79"/>
  </mergeCells>
  <printOptions horizontalCentered="1" verticalCentered="1"/>
  <pageMargins left="0.23622047244094" right="0.23622047244094" top="0.35433070866142" bottom="0.47244094488189" header="0.2755905511811" footer="0.43307086614173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R1108"/>
  <sheetViews>
    <sheetView showGridLines="0" tabSelected="1" workbookViewId="0">
      <pane ySplit="3" topLeftCell="A4" activePane="bottomLeft" state="frozen"/>
      <selection pane="bottomLeft" activeCell="J14" sqref="J14"/>
    </sheetView>
  </sheetViews>
  <sheetFormatPr defaultRowHeight="15"/>
  <cols>
    <col min="1" max="1" width="0" hidden="1" customWidth="1"/>
    <col min="2" max="2" width="4.85546875" customWidth="1"/>
    <col min="3" max="3" width="0" hidden="1" customWidth="1"/>
    <col min="4" max="4" width="36" customWidth="1"/>
    <col min="5" max="8" width="8.140625" customWidth="1"/>
    <col min="9" max="9" width="0" hidden="1" customWidth="1"/>
    <col min="10" max="11" width="12.5703125" customWidth="1"/>
    <col min="12" max="18" width="0" hidden="1" customWidth="1"/>
    <col min="19" max="69" width="10.7109375" customWidth="1"/>
  </cols>
  <sheetData>
    <row r="1" spans="1:18" hidden="1">
      <c r="A1" s="7" t="s">
        <v>7</v>
      </c>
      <c r="B1" s="7" t="s">
        <v>8</v>
      </c>
      <c r="C1" s="7" t="s">
        <v>9</v>
      </c>
      <c r="D1" s="7" t="s">
        <v>10</v>
      </c>
      <c r="E1" s="7" t="s">
        <v>11</v>
      </c>
      <c r="F1" s="7" t="s">
        <v>12</v>
      </c>
      <c r="G1" s="7" t="s">
        <v>13</v>
      </c>
      <c r="H1" s="7" t="s">
        <v>14</v>
      </c>
      <c r="I1" s="7" t="s">
        <v>15</v>
      </c>
      <c r="J1" s="7" t="s">
        <v>16</v>
      </c>
      <c r="K1" s="7" t="s">
        <v>17</v>
      </c>
      <c r="L1" s="7" t="s">
        <v>18</v>
      </c>
      <c r="N1" s="7" t="s">
        <v>19</v>
      </c>
      <c r="O1" s="7" t="s">
        <v>20</v>
      </c>
      <c r="P1" s="7" t="s">
        <v>21</v>
      </c>
      <c r="Q1" s="7" t="s">
        <v>22</v>
      </c>
      <c r="R1" s="7" t="s">
        <v>23</v>
      </c>
    </row>
    <row r="3" spans="1:18">
      <c r="A3" s="7" t="s">
        <v>24</v>
      </c>
      <c r="B3" s="26" t="s">
        <v>25</v>
      </c>
      <c r="C3" s="26" t="s">
        <v>26</v>
      </c>
      <c r="D3" s="26" t="s">
        <v>27</v>
      </c>
      <c r="E3" s="26"/>
      <c r="F3" s="26"/>
      <c r="G3" s="26" t="s">
        <v>13</v>
      </c>
      <c r="H3" s="26" t="s">
        <v>28</v>
      </c>
      <c r="I3" s="26" t="s">
        <v>29</v>
      </c>
      <c r="J3" s="26" t="s">
        <v>30</v>
      </c>
      <c r="K3" s="26" t="s">
        <v>31</v>
      </c>
      <c r="L3" s="26" t="s">
        <v>32</v>
      </c>
      <c r="M3" s="26" t="s">
        <v>33</v>
      </c>
      <c r="N3" s="26" t="s">
        <v>34</v>
      </c>
      <c r="O3" s="26" t="s">
        <v>35</v>
      </c>
      <c r="P3" s="26" t="s">
        <v>36</v>
      </c>
      <c r="Q3" s="26" t="s">
        <v>37</v>
      </c>
      <c r="R3" s="26" t="s">
        <v>38</v>
      </c>
    </row>
    <row r="4" spans="1:18" ht="15.75" customHeight="1">
      <c r="A4" s="7">
        <v>2</v>
      </c>
      <c r="B4" s="27" t="s">
        <v>39</v>
      </c>
      <c r="C4" s="27"/>
      <c r="D4" s="28" t="s">
        <v>40</v>
      </c>
      <c r="E4" s="28"/>
      <c r="F4" s="28"/>
      <c r="G4" s="28"/>
      <c r="H4" s="28"/>
      <c r="I4" s="28"/>
      <c r="J4" s="28"/>
      <c r="K4" s="29"/>
      <c r="L4" s="7"/>
    </row>
    <row r="5" spans="1:18" hidden="1">
      <c r="A5" s="7">
        <v>3</v>
      </c>
    </row>
    <row r="6" spans="1:18" hidden="1">
      <c r="A6" s="7" t="s">
        <v>41</v>
      </c>
    </row>
    <row r="7" spans="1:18" hidden="1">
      <c r="A7" s="7">
        <v>3</v>
      </c>
    </row>
    <row r="8" spans="1:18" hidden="1">
      <c r="A8" s="7" t="s">
        <v>41</v>
      </c>
    </row>
    <row r="9" spans="1:18" ht="15.75" customHeight="1">
      <c r="A9" s="7">
        <v>3</v>
      </c>
      <c r="B9" s="30">
        <v>3</v>
      </c>
      <c r="C9" s="30"/>
      <c r="D9" s="31" t="s">
        <v>42</v>
      </c>
      <c r="E9" s="31"/>
      <c r="F9" s="31"/>
      <c r="G9" s="31"/>
      <c r="H9" s="31"/>
      <c r="I9" s="31"/>
      <c r="J9" s="31"/>
      <c r="K9" s="32"/>
      <c r="L9" s="7"/>
    </row>
    <row r="10" spans="1:18" hidden="1">
      <c r="A10" s="7" t="s">
        <v>43</v>
      </c>
    </row>
    <row r="11" spans="1:18" hidden="1">
      <c r="A11" s="7" t="s">
        <v>43</v>
      </c>
    </row>
    <row r="12" spans="1:18">
      <c r="A12" s="7">
        <v>4</v>
      </c>
      <c r="B12" s="30" t="s">
        <v>44</v>
      </c>
      <c r="C12" s="30"/>
      <c r="D12" s="33" t="s">
        <v>45</v>
      </c>
      <c r="E12" s="33"/>
      <c r="F12" s="33"/>
      <c r="G12" s="33"/>
      <c r="H12" s="33"/>
      <c r="I12" s="33"/>
      <c r="J12" s="33"/>
      <c r="K12" s="34"/>
      <c r="L12" s="7"/>
    </row>
    <row r="13" spans="1:18" hidden="1">
      <c r="A13" s="7" t="s">
        <v>46</v>
      </c>
    </row>
    <row r="14" spans="1:18">
      <c r="A14" s="7">
        <v>9</v>
      </c>
      <c r="B14" s="35" t="s">
        <v>47</v>
      </c>
      <c r="C14" s="35"/>
      <c r="D14" s="36" t="s">
        <v>48</v>
      </c>
      <c r="E14" s="37"/>
      <c r="F14" s="37"/>
      <c r="G14" s="38" t="s">
        <v>49</v>
      </c>
      <c r="H14" s="39">
        <v>1</v>
      </c>
      <c r="I14" s="39"/>
      <c r="J14" s="40"/>
      <c r="K14" s="41">
        <f>IF(AND(H14= "",I14= ""), 0, ROUND(ROUND(J14, 2) * ROUND(IF(I14="",H14,I14),  0), 2))</f>
        <v/>
      </c>
      <c r="L14" s="7"/>
      <c r="N14" s="42">
        <v>0.2</v>
      </c>
      <c r="R14" s="7">
        <v>406</v>
      </c>
    </row>
    <row r="15" spans="1:18" hidden="1">
      <c r="A15" s="7" t="s">
        <v>50</v>
      </c>
    </row>
    <row r="16" spans="1:18" hidden="1">
      <c r="A16" s="7" t="s">
        <v>51</v>
      </c>
    </row>
    <row r="17" spans="1:18">
      <c r="A17" s="7">
        <v>9</v>
      </c>
      <c r="B17" s="35" t="s">
        <v>52</v>
      </c>
      <c r="C17" s="35"/>
      <c r="D17" s="36" t="s">
        <v>53</v>
      </c>
      <c r="E17" s="37"/>
      <c r="F17" s="37"/>
      <c r="G17" s="38" t="s">
        <v>49</v>
      </c>
      <c r="H17" s="39">
        <v>1</v>
      </c>
      <c r="I17" s="39"/>
      <c r="J17" s="40"/>
      <c r="K17" s="41">
        <f>IF(AND(H17= "",I17= ""), 0, ROUND(ROUND(J17, 2) * ROUND(IF(I17="",H17,I17),  0), 2))</f>
        <v/>
      </c>
      <c r="L17" s="7"/>
      <c r="N17" s="42">
        <v>0.2</v>
      </c>
      <c r="R17" s="7">
        <v>406</v>
      </c>
    </row>
    <row r="18" spans="1:18" hidden="1">
      <c r="A18" s="7" t="s">
        <v>50</v>
      </c>
    </row>
    <row r="19" spans="1:18" hidden="1">
      <c r="A19" s="7" t="s">
        <v>51</v>
      </c>
    </row>
    <row r="20" spans="1:18">
      <c r="A20" s="7" t="s">
        <v>54</v>
      </c>
      <c r="B20" s="37"/>
      <c r="C20" s="37"/>
      <c r="K20" s="37"/>
    </row>
    <row r="21" spans="1:18">
      <c r="B21" s="37"/>
      <c r="C21" s="37"/>
      <c r="D21" s="43" t="s">
        <v>45</v>
      </c>
      <c r="E21" s="44"/>
      <c r="F21" s="44"/>
      <c r="G21" s="45"/>
      <c r="H21" s="45"/>
      <c r="I21" s="45"/>
      <c r="J21" s="45"/>
      <c r="K21" s="46"/>
    </row>
    <row r="22" spans="1:18">
      <c r="B22" s="37"/>
      <c r="C22" s="37"/>
      <c r="D22" s="47"/>
      <c r="E22" s="7"/>
      <c r="F22" s="7"/>
      <c r="G22" s="7"/>
      <c r="H22" s="7"/>
      <c r="I22" s="7"/>
      <c r="J22" s="7"/>
      <c r="K22" s="8"/>
    </row>
    <row r="23" spans="1:18">
      <c r="B23" s="37"/>
      <c r="C23" s="37"/>
      <c r="D23" s="48" t="s">
        <v>55</v>
      </c>
      <c r="E23" s="49"/>
      <c r="F23" s="49"/>
      <c r="G23" s="50">
        <f>SUMIF(L13:L20, IF(L12="","",L12), K13:K20)</f>
        <v/>
      </c>
      <c r="H23" s="50"/>
      <c r="I23" s="50"/>
      <c r="J23" s="50"/>
      <c r="K23" s="51"/>
    </row>
    <row r="24" spans="1:18" hidden="1">
      <c r="B24" s="37"/>
      <c r="C24" s="37"/>
      <c r="D24" s="52" t="s">
        <v>56</v>
      </c>
      <c r="E24" s="53"/>
      <c r="F24" s="53"/>
      <c r="G24" s="54">
        <f>ROUND(SUMIF(L13:L20, IF(L12="","",L12), K13:K20) * 0.2, 2)</f>
        <v/>
      </c>
      <c r="H24" s="54"/>
      <c r="I24" s="54"/>
      <c r="J24" s="54"/>
      <c r="K24" s="55"/>
    </row>
    <row r="25" spans="1:18" hidden="1">
      <c r="B25" s="37"/>
      <c r="C25" s="37"/>
      <c r="D25" s="48" t="s">
        <v>57</v>
      </c>
      <c r="E25" s="49"/>
      <c r="F25" s="49"/>
      <c r="G25" s="50">
        <f>SUM(G23:G24)</f>
        <v/>
      </c>
      <c r="H25" s="50"/>
      <c r="I25" s="50"/>
      <c r="J25" s="50"/>
      <c r="K25" s="51"/>
    </row>
    <row r="26" spans="1:18">
      <c r="A26" s="7">
        <v>4</v>
      </c>
      <c r="B26" s="30" t="s">
        <v>58</v>
      </c>
      <c r="C26" s="30"/>
      <c r="D26" s="33" t="s">
        <v>59</v>
      </c>
      <c r="E26" s="33"/>
      <c r="F26" s="33"/>
      <c r="G26" s="33"/>
      <c r="H26" s="33"/>
      <c r="I26" s="33"/>
      <c r="J26" s="33"/>
      <c r="K26" s="34"/>
      <c r="L26" s="7"/>
    </row>
    <row r="27" spans="1:18" hidden="1">
      <c r="A27" s="7" t="s">
        <v>46</v>
      </c>
    </row>
    <row r="28" spans="1:18">
      <c r="A28" s="7">
        <v>8</v>
      </c>
      <c r="B28" s="35" t="s">
        <v>60</v>
      </c>
      <c r="C28" s="35"/>
      <c r="D28" s="56" t="s">
        <v>61</v>
      </c>
      <c r="E28" s="56"/>
      <c r="F28" s="56"/>
      <c r="K28" s="57"/>
      <c r="L28" s="7"/>
    </row>
    <row r="29" spans="1:18" hidden="1">
      <c r="A29" s="7" t="s">
        <v>62</v>
      </c>
    </row>
    <row r="30" spans="1:18" hidden="1">
      <c r="A30" s="7" t="s">
        <v>62</v>
      </c>
    </row>
    <row r="31" spans="1:18" hidden="1">
      <c r="A31" s="7" t="s">
        <v>62</v>
      </c>
    </row>
    <row r="32" spans="1:18">
      <c r="A32" s="7">
        <v>9</v>
      </c>
      <c r="B32" s="35" t="s">
        <v>63</v>
      </c>
      <c r="C32" s="35"/>
      <c r="D32" s="36" t="s">
        <v>64</v>
      </c>
      <c r="E32" s="37"/>
      <c r="F32" s="37"/>
      <c r="G32" s="38" t="s">
        <v>49</v>
      </c>
      <c r="H32" s="39">
        <v>4</v>
      </c>
      <c r="I32" s="39"/>
      <c r="J32" s="40"/>
      <c r="K32" s="41">
        <f>IF(AND(H32= "",I32= ""), 0, ROUND(ROUND(J32, 2) * ROUND(IF(I32="",H32,I32),  0), 2))</f>
        <v/>
      </c>
      <c r="L32" s="7"/>
      <c r="N32" s="42">
        <v>0.2</v>
      </c>
      <c r="R32" s="7">
        <v>406</v>
      </c>
    </row>
    <row r="33" spans="1:18" hidden="1">
      <c r="A33" s="7" t="s">
        <v>51</v>
      </c>
    </row>
    <row r="34" spans="1:18" hidden="1">
      <c r="A34" s="7" t="s">
        <v>65</v>
      </c>
    </row>
    <row r="35" spans="1:18">
      <c r="A35" s="7" t="s">
        <v>54</v>
      </c>
      <c r="B35" s="37"/>
      <c r="C35" s="37"/>
      <c r="K35" s="37"/>
    </row>
    <row r="36" spans="1:18">
      <c r="B36" s="37"/>
      <c r="C36" s="37"/>
      <c r="D36" s="43" t="s">
        <v>59</v>
      </c>
      <c r="E36" s="44"/>
      <c r="F36" s="44"/>
      <c r="G36" s="45"/>
      <c r="H36" s="45"/>
      <c r="I36" s="45"/>
      <c r="J36" s="45"/>
      <c r="K36" s="46"/>
    </row>
    <row r="37" spans="1:18">
      <c r="B37" s="37"/>
      <c r="C37" s="37"/>
      <c r="D37" s="47"/>
      <c r="E37" s="7"/>
      <c r="F37" s="7"/>
      <c r="G37" s="7"/>
      <c r="H37" s="7"/>
      <c r="I37" s="7"/>
      <c r="J37" s="7"/>
      <c r="K37" s="8"/>
    </row>
    <row r="38" spans="1:18">
      <c r="B38" s="37"/>
      <c r="C38" s="37"/>
      <c r="D38" s="48" t="s">
        <v>55</v>
      </c>
      <c r="E38" s="49"/>
      <c r="F38" s="49"/>
      <c r="G38" s="50">
        <f>SUMIF(L27:L35, IF(L26="","",L26), K27:K35)</f>
        <v/>
      </c>
      <c r="H38" s="50"/>
      <c r="I38" s="50"/>
      <c r="J38" s="50"/>
      <c r="K38" s="51"/>
    </row>
    <row r="39" spans="1:18" hidden="1">
      <c r="B39" s="37"/>
      <c r="C39" s="37"/>
      <c r="D39" s="52" t="s">
        <v>56</v>
      </c>
      <c r="E39" s="53"/>
      <c r="F39" s="53"/>
      <c r="G39" s="54">
        <f>ROUND(SUMIF(L27:L35, IF(L26="","",L26), K27:K35) * 0.2, 2)</f>
        <v/>
      </c>
      <c r="H39" s="54"/>
      <c r="I39" s="54"/>
      <c r="J39" s="54"/>
      <c r="K39" s="55"/>
    </row>
    <row r="40" spans="1:18" hidden="1">
      <c r="B40" s="37"/>
      <c r="C40" s="37"/>
      <c r="D40" s="48" t="s">
        <v>57</v>
      </c>
      <c r="E40" s="49"/>
      <c r="F40" s="49"/>
      <c r="G40" s="50">
        <f>SUM(G38:G39)</f>
        <v/>
      </c>
      <c r="H40" s="50"/>
      <c r="I40" s="50"/>
      <c r="J40" s="50"/>
      <c r="K40" s="51"/>
    </row>
    <row r="41" spans="1:18">
      <c r="A41" s="7">
        <v>4</v>
      </c>
      <c r="B41" s="30" t="s">
        <v>66</v>
      </c>
      <c r="C41" s="30"/>
      <c r="D41" s="33" t="s">
        <v>67</v>
      </c>
      <c r="E41" s="33"/>
      <c r="F41" s="33"/>
      <c r="G41" s="33"/>
      <c r="H41" s="33"/>
      <c r="I41" s="33"/>
      <c r="J41" s="33"/>
      <c r="K41" s="34"/>
      <c r="L41" s="7"/>
    </row>
    <row r="42" spans="1:18" hidden="1">
      <c r="A42" s="7" t="s">
        <v>46</v>
      </c>
    </row>
    <row r="43" spans="1:18" hidden="1">
      <c r="A43" s="7">
        <v>5</v>
      </c>
    </row>
    <row r="44" spans="1:18" hidden="1">
      <c r="A44" s="7" t="s">
        <v>68</v>
      </c>
    </row>
    <row r="45" spans="1:18">
      <c r="A45" s="7">
        <v>5</v>
      </c>
      <c r="B45" s="30" t="s">
        <v>69</v>
      </c>
      <c r="C45" s="30"/>
      <c r="D45" s="58" t="s">
        <v>70</v>
      </c>
      <c r="E45" s="58"/>
      <c r="F45" s="58"/>
      <c r="G45" s="58"/>
      <c r="H45" s="58"/>
      <c r="I45" s="58"/>
      <c r="J45" s="58"/>
      <c r="K45" s="59"/>
      <c r="L45" s="7"/>
    </row>
    <row r="46" spans="1:18">
      <c r="A46" s="7">
        <v>9</v>
      </c>
      <c r="B46" s="35" t="s">
        <v>71</v>
      </c>
      <c r="C46" s="35"/>
      <c r="D46" s="36" t="s">
        <v>72</v>
      </c>
      <c r="E46" s="37"/>
      <c r="F46" s="37"/>
      <c r="G46" s="38" t="s">
        <v>49</v>
      </c>
      <c r="H46" s="39">
        <v>1</v>
      </c>
      <c r="I46" s="39"/>
      <c r="J46" s="40"/>
      <c r="K46" s="41">
        <f>IF(AND(H46= "",I46= ""), 0, ROUND(ROUND(J46, 2) * ROUND(IF(I46="",H46,I46),  0), 2))</f>
        <v/>
      </c>
      <c r="L46" s="7"/>
      <c r="N46" s="42">
        <v>0.2</v>
      </c>
      <c r="R46" s="7">
        <v>406</v>
      </c>
    </row>
    <row r="47" spans="1:18" hidden="1">
      <c r="A47" s="7" t="s">
        <v>50</v>
      </c>
    </row>
    <row r="48" spans="1:18" hidden="1">
      <c r="A48" s="7" t="s">
        <v>50</v>
      </c>
    </row>
    <row r="49" spans="1:18" hidden="1">
      <c r="A49" s="7" t="s">
        <v>50</v>
      </c>
    </row>
    <row r="50" spans="1:18" hidden="1">
      <c r="A50" s="7" t="s">
        <v>50</v>
      </c>
    </row>
    <row r="51" spans="1:18" hidden="1">
      <c r="A51" s="7" t="s">
        <v>51</v>
      </c>
    </row>
    <row r="52" spans="1:18">
      <c r="A52" s="7">
        <v>6</v>
      </c>
      <c r="B52" s="30" t="s">
        <v>73</v>
      </c>
      <c r="C52" s="30"/>
      <c r="D52" s="60" t="s">
        <v>74</v>
      </c>
      <c r="E52" s="60"/>
      <c r="F52" s="60"/>
      <c r="G52" s="60"/>
      <c r="H52" s="60"/>
      <c r="I52" s="60"/>
      <c r="J52" s="60"/>
      <c r="K52" s="61"/>
      <c r="L52" s="7"/>
    </row>
    <row r="53" spans="1:18" hidden="1">
      <c r="A53" s="7" t="s">
        <v>75</v>
      </c>
    </row>
    <row r="54" spans="1:18" hidden="1">
      <c r="A54" s="7" t="s">
        <v>75</v>
      </c>
    </row>
    <row r="55" spans="1:18" hidden="1">
      <c r="A55" s="7" t="s">
        <v>75</v>
      </c>
    </row>
    <row r="56" spans="1:18">
      <c r="A56" s="7">
        <v>9</v>
      </c>
      <c r="B56" s="35" t="s">
        <v>76</v>
      </c>
      <c r="C56" s="35"/>
      <c r="D56" s="36" t="s">
        <v>77</v>
      </c>
      <c r="E56" s="37"/>
      <c r="F56" s="37"/>
      <c r="G56" s="38" t="s">
        <v>13</v>
      </c>
      <c r="H56" s="39">
        <v>1</v>
      </c>
      <c r="I56" s="39"/>
      <c r="J56" s="40"/>
      <c r="K56" s="41">
        <f>IF(AND(H56= "",I56= ""), 0, ROUND(ROUND(J56, 2) * ROUND(IF(I56="",H56,I56),  0), 2))</f>
        <v/>
      </c>
      <c r="L56" s="7"/>
      <c r="N56" s="42">
        <v>0.2</v>
      </c>
      <c r="R56" s="7">
        <v>406</v>
      </c>
    </row>
    <row r="57" spans="1:18" hidden="1">
      <c r="A57" s="7" t="s">
        <v>50</v>
      </c>
    </row>
    <row r="58" spans="1:18" hidden="1">
      <c r="A58" s="7" t="s">
        <v>51</v>
      </c>
    </row>
    <row r="59" spans="1:18">
      <c r="A59" s="7">
        <v>9</v>
      </c>
      <c r="B59" s="35" t="s">
        <v>78</v>
      </c>
      <c r="C59" s="35"/>
      <c r="D59" s="36" t="s">
        <v>79</v>
      </c>
      <c r="E59" s="37"/>
      <c r="F59" s="37"/>
      <c r="G59" s="38" t="s">
        <v>13</v>
      </c>
      <c r="H59" s="39">
        <v>2</v>
      </c>
      <c r="I59" s="39"/>
      <c r="J59" s="40"/>
      <c r="K59" s="41">
        <f>IF(AND(H59= "",I59= ""), 0, ROUND(ROUND(J59, 2) * ROUND(IF(I59="",H59,I59),  0), 2))</f>
        <v/>
      </c>
      <c r="L59" s="7"/>
      <c r="N59" s="42">
        <v>0.2</v>
      </c>
      <c r="R59" s="7">
        <v>406</v>
      </c>
    </row>
    <row r="60" spans="1:18" hidden="1">
      <c r="A60" s="7" t="s">
        <v>50</v>
      </c>
    </row>
    <row r="61" spans="1:18" hidden="1">
      <c r="A61" s="7" t="s">
        <v>51</v>
      </c>
    </row>
    <row r="62" spans="1:18">
      <c r="A62" s="7">
        <v>9</v>
      </c>
      <c r="B62" s="35" t="s">
        <v>80</v>
      </c>
      <c r="C62" s="35"/>
      <c r="D62" s="36" t="s">
        <v>81</v>
      </c>
      <c r="E62" s="37"/>
      <c r="F62" s="37"/>
      <c r="G62" s="38" t="s">
        <v>13</v>
      </c>
      <c r="H62" s="39">
        <v>1</v>
      </c>
      <c r="I62" s="39"/>
      <c r="J62" s="40"/>
      <c r="K62" s="41">
        <f>IF(AND(H62= "",I62= ""), 0, ROUND(ROUND(J62, 2) * ROUND(IF(I62="",H62,I62),  0), 2))</f>
        <v/>
      </c>
      <c r="L62" s="7"/>
      <c r="N62" s="42">
        <v>0.2</v>
      </c>
      <c r="R62" s="7">
        <v>406</v>
      </c>
    </row>
    <row r="63" spans="1:18" hidden="1">
      <c r="A63" s="7" t="s">
        <v>50</v>
      </c>
    </row>
    <row r="64" spans="1:18" hidden="1">
      <c r="A64" s="7" t="s">
        <v>51</v>
      </c>
    </row>
    <row r="65" spans="1:18">
      <c r="A65" s="7">
        <v>9</v>
      </c>
      <c r="B65" s="35" t="s">
        <v>82</v>
      </c>
      <c r="C65" s="35"/>
      <c r="D65" s="36" t="s">
        <v>83</v>
      </c>
      <c r="E65" s="37"/>
      <c r="F65" s="37"/>
      <c r="G65" s="38" t="s">
        <v>13</v>
      </c>
      <c r="H65" s="39">
        <v>1</v>
      </c>
      <c r="I65" s="39"/>
      <c r="J65" s="40"/>
      <c r="K65" s="41">
        <f>IF(AND(H65= "",I65= ""), 0, ROUND(ROUND(J65, 2) * ROUND(IF(I65="",H65,I65),  0), 2))</f>
        <v/>
      </c>
      <c r="L65" s="7"/>
      <c r="N65" s="42">
        <v>0.2</v>
      </c>
      <c r="R65" s="7">
        <v>406</v>
      </c>
    </row>
    <row r="66" spans="1:18" hidden="1">
      <c r="A66" s="7" t="s">
        <v>50</v>
      </c>
    </row>
    <row r="67" spans="1:18" hidden="1">
      <c r="A67" s="7" t="s">
        <v>51</v>
      </c>
    </row>
    <row r="68" spans="1:18">
      <c r="A68" s="7">
        <v>9</v>
      </c>
      <c r="B68" s="35" t="s">
        <v>84</v>
      </c>
      <c r="C68" s="35"/>
      <c r="D68" s="36" t="s">
        <v>85</v>
      </c>
      <c r="E68" s="37"/>
      <c r="F68" s="37"/>
      <c r="G68" s="38" t="s">
        <v>13</v>
      </c>
      <c r="H68" s="39">
        <v>1</v>
      </c>
      <c r="I68" s="39"/>
      <c r="J68" s="40"/>
      <c r="K68" s="41">
        <f>IF(AND(H68= "",I68= ""), 0, ROUND(ROUND(J68, 2) * ROUND(IF(I68="",H68,I68),  0), 2))</f>
        <v/>
      </c>
      <c r="L68" s="7"/>
      <c r="N68" s="42">
        <v>0.2</v>
      </c>
      <c r="R68" s="7">
        <v>406</v>
      </c>
    </row>
    <row r="69" spans="1:18" hidden="1">
      <c r="A69" s="7" t="s">
        <v>50</v>
      </c>
    </row>
    <row r="70" spans="1:18" hidden="1">
      <c r="A70" s="7" t="s">
        <v>51</v>
      </c>
    </row>
    <row r="71" spans="1:18">
      <c r="A71" s="7">
        <v>9</v>
      </c>
      <c r="B71" s="35" t="s">
        <v>86</v>
      </c>
      <c r="C71" s="35"/>
      <c r="D71" s="36" t="s">
        <v>87</v>
      </c>
      <c r="E71" s="37"/>
      <c r="F71" s="37"/>
      <c r="G71" s="38" t="s">
        <v>13</v>
      </c>
      <c r="H71" s="39">
        <v>2</v>
      </c>
      <c r="I71" s="39"/>
      <c r="J71" s="40"/>
      <c r="K71" s="41">
        <f>IF(AND(H71= "",I71= ""), 0, ROUND(ROUND(J71, 2) * ROUND(IF(I71="",H71,I71),  0), 2))</f>
        <v/>
      </c>
      <c r="L71" s="7"/>
      <c r="N71" s="42">
        <v>0.2</v>
      </c>
      <c r="R71" s="7">
        <v>406</v>
      </c>
    </row>
    <row r="72" spans="1:18" hidden="1">
      <c r="A72" s="7" t="s">
        <v>50</v>
      </c>
    </row>
    <row r="73" spans="1:18" hidden="1">
      <c r="A73" s="7" t="s">
        <v>51</v>
      </c>
    </row>
    <row r="74" spans="1:18" hidden="1">
      <c r="A74" s="7" t="s">
        <v>75</v>
      </c>
    </row>
    <row r="75" spans="1:18" hidden="1">
      <c r="A75" s="7" t="s">
        <v>88</v>
      </c>
    </row>
    <row r="76" spans="1:18" hidden="1">
      <c r="A76" s="7" t="s">
        <v>68</v>
      </c>
    </row>
    <row r="77" spans="1:18">
      <c r="A77" s="7" t="s">
        <v>54</v>
      </c>
      <c r="B77" s="37"/>
      <c r="C77" s="37"/>
      <c r="K77" s="37"/>
    </row>
    <row r="78" spans="1:18">
      <c r="B78" s="37"/>
      <c r="C78" s="37"/>
      <c r="D78" s="43" t="s">
        <v>67</v>
      </c>
      <c r="E78" s="44"/>
      <c r="F78" s="44"/>
      <c r="G78" s="45"/>
      <c r="H78" s="45"/>
      <c r="I78" s="45"/>
      <c r="J78" s="45"/>
      <c r="K78" s="46"/>
    </row>
    <row r="79" spans="1:18">
      <c r="B79" s="37"/>
      <c r="C79" s="37"/>
      <c r="D79" s="47"/>
      <c r="E79" s="7"/>
      <c r="F79" s="7"/>
      <c r="G79" s="7"/>
      <c r="H79" s="7"/>
      <c r="I79" s="7"/>
      <c r="J79" s="7"/>
      <c r="K79" s="8"/>
    </row>
    <row r="80" spans="1:18">
      <c r="B80" s="37"/>
      <c r="C80" s="37"/>
      <c r="D80" s="48" t="s">
        <v>55</v>
      </c>
      <c r="E80" s="49"/>
      <c r="F80" s="49"/>
      <c r="G80" s="50">
        <f>SUMIF(L42:L77, IF(L41="","",L41), K42:K77)</f>
        <v/>
      </c>
      <c r="H80" s="50"/>
      <c r="I80" s="50"/>
      <c r="J80" s="50"/>
      <c r="K80" s="51"/>
    </row>
    <row r="81" spans="1:18" hidden="1">
      <c r="B81" s="37"/>
      <c r="C81" s="37"/>
      <c r="D81" s="52" t="s">
        <v>56</v>
      </c>
      <c r="E81" s="53"/>
      <c r="F81" s="53"/>
      <c r="G81" s="54">
        <f>ROUND(SUMIF(L42:L77, IF(L41="","",L41), K42:K77) * 0.2, 2)</f>
        <v/>
      </c>
      <c r="H81" s="54"/>
      <c r="I81" s="54"/>
      <c r="J81" s="54"/>
      <c r="K81" s="55"/>
    </row>
    <row r="82" spans="1:18" hidden="1">
      <c r="B82" s="37"/>
      <c r="C82" s="37"/>
      <c r="D82" s="48" t="s">
        <v>57</v>
      </c>
      <c r="E82" s="49"/>
      <c r="F82" s="49"/>
      <c r="G82" s="50">
        <f>SUM(G80:G81)</f>
        <v/>
      </c>
      <c r="H82" s="50"/>
      <c r="I82" s="50"/>
      <c r="J82" s="50"/>
      <c r="K82" s="51"/>
    </row>
    <row r="83" spans="1:18" ht="30" customHeight="1">
      <c r="A83" s="7">
        <v>4</v>
      </c>
      <c r="B83" s="30" t="s">
        <v>89</v>
      </c>
      <c r="C83" s="30"/>
      <c r="D83" s="33" t="s">
        <v>90</v>
      </c>
      <c r="E83" s="33"/>
      <c r="F83" s="33"/>
      <c r="G83" s="33"/>
      <c r="H83" s="33"/>
      <c r="I83" s="33"/>
      <c r="J83" s="33"/>
      <c r="K83" s="34"/>
      <c r="L83" s="7"/>
    </row>
    <row r="84" spans="1:18">
      <c r="A84" s="7">
        <v>5</v>
      </c>
      <c r="B84" s="30" t="s">
        <v>91</v>
      </c>
      <c r="C84" s="30"/>
      <c r="D84" s="58" t="s">
        <v>92</v>
      </c>
      <c r="E84" s="58"/>
      <c r="F84" s="58"/>
      <c r="G84" s="58"/>
      <c r="H84" s="58"/>
      <c r="I84" s="58"/>
      <c r="J84" s="58"/>
      <c r="K84" s="59"/>
      <c r="L84" s="7"/>
    </row>
    <row r="85" spans="1:18">
      <c r="A85" s="7">
        <v>8</v>
      </c>
      <c r="B85" s="35" t="s">
        <v>93</v>
      </c>
      <c r="C85" s="35"/>
      <c r="D85" s="56" t="s">
        <v>94</v>
      </c>
      <c r="E85" s="56"/>
      <c r="F85" s="56"/>
      <c r="K85" s="57"/>
      <c r="L85" s="7"/>
    </row>
    <row r="86" spans="1:18">
      <c r="A86" s="7">
        <v>9</v>
      </c>
      <c r="B86" s="35" t="s">
        <v>95</v>
      </c>
      <c r="C86" s="35"/>
      <c r="D86" s="36" t="s">
        <v>96</v>
      </c>
      <c r="E86" s="37"/>
      <c r="F86" s="37"/>
      <c r="G86" s="38" t="s">
        <v>13</v>
      </c>
      <c r="H86" s="39">
        <v>8</v>
      </c>
      <c r="I86" s="39"/>
      <c r="J86" s="40"/>
      <c r="K86" s="41">
        <f>IF(AND(H86= "",I86= ""), 0, ROUND(ROUND(J86, 2) * ROUND(IF(I86="",H86,I86),  0), 2))</f>
        <v/>
      </c>
      <c r="L86" s="7"/>
      <c r="N86" s="42">
        <v>0.2</v>
      </c>
      <c r="R86" s="7">
        <v>406</v>
      </c>
    </row>
    <row r="87" spans="1:18" hidden="1">
      <c r="A87" s="7" t="s">
        <v>51</v>
      </c>
    </row>
    <row r="88" spans="1:18">
      <c r="A88" s="7">
        <v>9</v>
      </c>
      <c r="B88" s="35" t="s">
        <v>97</v>
      </c>
      <c r="C88" s="35"/>
      <c r="D88" s="36" t="s">
        <v>98</v>
      </c>
      <c r="E88" s="37"/>
      <c r="F88" s="37"/>
      <c r="G88" s="38" t="s">
        <v>99</v>
      </c>
      <c r="H88" s="39">
        <v>2</v>
      </c>
      <c r="I88" s="39"/>
      <c r="J88" s="40"/>
      <c r="K88" s="41">
        <f>IF(AND(H88= "",I88= ""), 0, ROUND(ROUND(J88, 2) * ROUND(IF(I88="",H88,I88),  0), 2))</f>
        <v/>
      </c>
      <c r="L88" s="7"/>
      <c r="N88" s="42">
        <v>0.2</v>
      </c>
      <c r="R88" s="7">
        <v>406</v>
      </c>
    </row>
    <row r="89" spans="1:18" hidden="1">
      <c r="A89" s="7" t="s">
        <v>51</v>
      </c>
    </row>
    <row r="90" spans="1:18">
      <c r="A90" s="7">
        <v>9</v>
      </c>
      <c r="B90" s="35" t="s">
        <v>100</v>
      </c>
      <c r="C90" s="35"/>
      <c r="D90" s="36" t="s">
        <v>101</v>
      </c>
      <c r="E90" s="37"/>
      <c r="F90" s="37"/>
      <c r="G90" s="38" t="s">
        <v>99</v>
      </c>
      <c r="H90" s="39">
        <v>1</v>
      </c>
      <c r="I90" s="39"/>
      <c r="J90" s="40"/>
      <c r="K90" s="41">
        <f>IF(AND(H90= "",I90= ""), 0, ROUND(ROUND(J90, 2) * ROUND(IF(I90="",H90,I90),  0), 2))</f>
        <v/>
      </c>
      <c r="L90" s="7"/>
      <c r="N90" s="42">
        <v>0.2</v>
      </c>
      <c r="R90" s="7">
        <v>406</v>
      </c>
    </row>
    <row r="91" spans="1:18" hidden="1">
      <c r="A91" s="7" t="s">
        <v>51</v>
      </c>
    </row>
    <row r="92" spans="1:18">
      <c r="A92" s="7">
        <v>9</v>
      </c>
      <c r="B92" s="35" t="s">
        <v>102</v>
      </c>
      <c r="C92" s="35"/>
      <c r="D92" s="36" t="s">
        <v>103</v>
      </c>
      <c r="E92" s="37"/>
      <c r="F92" s="37"/>
      <c r="G92" s="38" t="s">
        <v>13</v>
      </c>
      <c r="H92" s="39">
        <v>1</v>
      </c>
      <c r="I92" s="39"/>
      <c r="J92" s="40"/>
      <c r="K92" s="41">
        <f>IF(AND(H92= "",I92= ""), 0, ROUND(ROUND(J92, 2) * ROUND(IF(I92="",H92,I92),  0), 2))</f>
        <v/>
      </c>
      <c r="L92" s="7"/>
      <c r="N92" s="42">
        <v>0.2</v>
      </c>
      <c r="R92" s="7">
        <v>406</v>
      </c>
    </row>
    <row r="93" spans="1:18" hidden="1">
      <c r="A93" s="7" t="s">
        <v>51</v>
      </c>
    </row>
    <row r="94" spans="1:18" hidden="1">
      <c r="A94" s="7" t="s">
        <v>65</v>
      </c>
    </row>
    <row r="95" spans="1:18">
      <c r="A95" s="7">
        <v>8</v>
      </c>
      <c r="B95" s="35" t="s">
        <v>104</v>
      </c>
      <c r="C95" s="35"/>
      <c r="D95" s="56" t="s">
        <v>105</v>
      </c>
      <c r="E95" s="56"/>
      <c r="F95" s="56"/>
      <c r="K95" s="57"/>
      <c r="L95" s="7"/>
    </row>
    <row r="96" spans="1:18">
      <c r="A96" s="7">
        <v>9</v>
      </c>
      <c r="B96" s="35" t="s">
        <v>106</v>
      </c>
      <c r="C96" s="35"/>
      <c r="D96" s="36" t="s">
        <v>107</v>
      </c>
      <c r="E96" s="37"/>
      <c r="F96" s="37"/>
      <c r="G96" s="38" t="s">
        <v>49</v>
      </c>
      <c r="H96" s="39">
        <v>1</v>
      </c>
      <c r="I96" s="39"/>
      <c r="J96" s="40"/>
      <c r="K96" s="41">
        <f>IF(AND(H96= "",I96= ""), 0, ROUND(ROUND(J96, 2) * ROUND(IF(I96="",H96,I96),  0), 2))</f>
        <v/>
      </c>
      <c r="L96" s="7"/>
      <c r="N96" s="42">
        <v>0.2</v>
      </c>
      <c r="R96" s="7">
        <v>406</v>
      </c>
    </row>
    <row r="97" spans="1:18" hidden="1">
      <c r="A97" s="7" t="s">
        <v>51</v>
      </c>
    </row>
    <row r="98" spans="1:18">
      <c r="A98" s="7">
        <v>9</v>
      </c>
      <c r="B98" s="35" t="s">
        <v>108</v>
      </c>
      <c r="C98" s="35"/>
      <c r="D98" s="36" t="s">
        <v>109</v>
      </c>
      <c r="E98" s="37"/>
      <c r="F98" s="37"/>
      <c r="G98" s="38" t="s">
        <v>13</v>
      </c>
      <c r="H98" s="39">
        <v>4</v>
      </c>
      <c r="I98" s="39"/>
      <c r="J98" s="40"/>
      <c r="K98" s="41">
        <f>IF(AND(H98= "",I98= ""), 0, ROUND(ROUND(J98, 2) * ROUND(IF(I98="",H98,I98),  0), 2))</f>
        <v/>
      </c>
      <c r="L98" s="7"/>
      <c r="N98" s="42">
        <v>0.2</v>
      </c>
      <c r="R98" s="7">
        <v>406</v>
      </c>
    </row>
    <row r="99" spans="1:18" hidden="1">
      <c r="A99" s="7" t="s">
        <v>51</v>
      </c>
    </row>
    <row r="100" spans="1:18">
      <c r="A100" s="7">
        <v>9</v>
      </c>
      <c r="B100" s="35" t="s">
        <v>110</v>
      </c>
      <c r="C100" s="35"/>
      <c r="D100" s="36" t="s">
        <v>111</v>
      </c>
      <c r="E100" s="37"/>
      <c r="F100" s="37"/>
      <c r="G100" s="38" t="s">
        <v>49</v>
      </c>
      <c r="H100" s="39">
        <v>1</v>
      </c>
      <c r="I100" s="39"/>
      <c r="J100" s="40"/>
      <c r="K100" s="41">
        <f>IF(AND(H100= "",I100= ""), 0, ROUND(ROUND(J100, 2) * ROUND(IF(I100="",H100,I100),  0), 2))</f>
        <v/>
      </c>
      <c r="L100" s="7"/>
      <c r="N100" s="42">
        <v>0.2</v>
      </c>
      <c r="R100" s="7">
        <v>406</v>
      </c>
    </row>
    <row r="101" spans="1:18" hidden="1">
      <c r="A101" s="7" t="s">
        <v>51</v>
      </c>
    </row>
    <row r="102" spans="1:18">
      <c r="A102" s="7">
        <v>9</v>
      </c>
      <c r="B102" s="35" t="s">
        <v>112</v>
      </c>
      <c r="C102" s="35"/>
      <c r="D102" s="36" t="s">
        <v>113</v>
      </c>
      <c r="E102" s="37"/>
      <c r="F102" s="37"/>
      <c r="G102" s="38" t="s">
        <v>49</v>
      </c>
      <c r="H102" s="39">
        <v>1</v>
      </c>
      <c r="I102" s="39"/>
      <c r="J102" s="40"/>
      <c r="K102" s="41">
        <f>IF(AND(H102= "",I102= ""), 0, ROUND(ROUND(J102, 2) * ROUND(IF(I102="",H102,I102),  0), 2))</f>
        <v/>
      </c>
      <c r="L102" s="7"/>
      <c r="N102" s="42">
        <v>0.2</v>
      </c>
      <c r="R102" s="7">
        <v>406</v>
      </c>
    </row>
    <row r="103" spans="1:18" hidden="1">
      <c r="A103" s="7" t="s">
        <v>51</v>
      </c>
    </row>
    <row r="104" spans="1:18">
      <c r="A104" s="7">
        <v>9</v>
      </c>
      <c r="B104" s="35" t="s">
        <v>114</v>
      </c>
      <c r="C104" s="35"/>
      <c r="D104" s="36" t="s">
        <v>115</v>
      </c>
      <c r="E104" s="37"/>
      <c r="F104" s="37"/>
      <c r="G104" s="38" t="s">
        <v>49</v>
      </c>
      <c r="H104" s="39">
        <v>1</v>
      </c>
      <c r="I104" s="39"/>
      <c r="J104" s="40"/>
      <c r="K104" s="41">
        <f>IF(AND(H104= "",I104= ""), 0, ROUND(ROUND(J104, 2) * ROUND(IF(I104="",H104,I104),  0), 2))</f>
        <v/>
      </c>
      <c r="L104" s="7"/>
      <c r="N104" s="42">
        <v>0.2</v>
      </c>
      <c r="R104" s="7">
        <v>406</v>
      </c>
    </row>
    <row r="105" spans="1:18" hidden="1">
      <c r="A105" s="7" t="s">
        <v>51</v>
      </c>
    </row>
    <row r="106" spans="1:18">
      <c r="A106" s="7">
        <v>9</v>
      </c>
      <c r="B106" s="35" t="s">
        <v>116</v>
      </c>
      <c r="C106" s="35"/>
      <c r="D106" s="36" t="s">
        <v>117</v>
      </c>
      <c r="E106" s="37"/>
      <c r="F106" s="37"/>
      <c r="G106" s="38" t="s">
        <v>13</v>
      </c>
      <c r="H106" s="39">
        <v>14</v>
      </c>
      <c r="I106" s="39"/>
      <c r="J106" s="40"/>
      <c r="K106" s="41">
        <f>IF(AND(H106= "",I106= ""), 0, ROUND(ROUND(J106, 2) * ROUND(IF(I106="",H106,I106),  0), 2))</f>
        <v/>
      </c>
      <c r="L106" s="7"/>
      <c r="N106" s="42">
        <v>0.2</v>
      </c>
      <c r="R106" s="7">
        <v>406</v>
      </c>
    </row>
    <row r="107" spans="1:18" hidden="1">
      <c r="A107" s="7" t="s">
        <v>51</v>
      </c>
    </row>
    <row r="108" spans="1:18">
      <c r="A108" s="7">
        <v>9</v>
      </c>
      <c r="B108" s="35" t="s">
        <v>118</v>
      </c>
      <c r="C108" s="35"/>
      <c r="D108" s="36" t="s">
        <v>119</v>
      </c>
      <c r="E108" s="37"/>
      <c r="F108" s="37"/>
      <c r="G108" s="38" t="s">
        <v>13</v>
      </c>
      <c r="H108" s="39">
        <v>7</v>
      </c>
      <c r="I108" s="39"/>
      <c r="J108" s="40"/>
      <c r="K108" s="41">
        <f>IF(AND(H108= "",I108= ""), 0, ROUND(ROUND(J108, 2) * ROUND(IF(I108="",H108,I108),  0), 2))</f>
        <v/>
      </c>
      <c r="L108" s="7"/>
      <c r="N108" s="42">
        <v>0.2</v>
      </c>
      <c r="R108" s="7">
        <v>406</v>
      </c>
    </row>
    <row r="109" spans="1:18" hidden="1">
      <c r="A109" s="7" t="s">
        <v>51</v>
      </c>
    </row>
    <row r="110" spans="1:18">
      <c r="A110" s="7">
        <v>9</v>
      </c>
      <c r="B110" s="35" t="s">
        <v>120</v>
      </c>
      <c r="C110" s="35"/>
      <c r="D110" s="36" t="s">
        <v>121</v>
      </c>
      <c r="E110" s="37"/>
      <c r="F110" s="37"/>
      <c r="G110" s="38" t="s">
        <v>99</v>
      </c>
      <c r="H110" s="39">
        <v>2</v>
      </c>
      <c r="I110" s="39"/>
      <c r="J110" s="40"/>
      <c r="K110" s="41">
        <f>IF(AND(H110= "",I110= ""), 0, ROUND(ROUND(J110, 2) * ROUND(IF(I110="",H110,I110),  0), 2))</f>
        <v/>
      </c>
      <c r="L110" s="7"/>
      <c r="N110" s="42">
        <v>0.2</v>
      </c>
      <c r="R110" s="7">
        <v>406</v>
      </c>
    </row>
    <row r="111" spans="1:18" hidden="1">
      <c r="A111" s="7" t="s">
        <v>51</v>
      </c>
    </row>
    <row r="112" spans="1:18">
      <c r="A112" s="7">
        <v>9</v>
      </c>
      <c r="B112" s="35" t="s">
        <v>122</v>
      </c>
      <c r="C112" s="35"/>
      <c r="D112" s="36" t="s">
        <v>123</v>
      </c>
      <c r="E112" s="37"/>
      <c r="F112" s="37"/>
      <c r="G112" s="38" t="s">
        <v>99</v>
      </c>
      <c r="H112" s="39">
        <v>2</v>
      </c>
      <c r="I112" s="39"/>
      <c r="J112" s="40"/>
      <c r="K112" s="41">
        <f>IF(AND(H112= "",I112= ""), 0, ROUND(ROUND(J112, 2) * ROUND(IF(I112="",H112,I112),  0), 2))</f>
        <v/>
      </c>
      <c r="L112" s="7"/>
      <c r="N112" s="42">
        <v>0.2</v>
      </c>
      <c r="R112" s="7">
        <v>406</v>
      </c>
    </row>
    <row r="113" spans="1:18" hidden="1">
      <c r="A113" s="7" t="s">
        <v>51</v>
      </c>
    </row>
    <row r="114" spans="1:18">
      <c r="A114" s="7">
        <v>9</v>
      </c>
      <c r="B114" s="35" t="s">
        <v>124</v>
      </c>
      <c r="C114" s="35"/>
      <c r="D114" s="36" t="s">
        <v>125</v>
      </c>
      <c r="E114" s="37"/>
      <c r="F114" s="37"/>
      <c r="G114" s="38" t="s">
        <v>99</v>
      </c>
      <c r="H114" s="39">
        <v>11</v>
      </c>
      <c r="I114" s="39"/>
      <c r="J114" s="40"/>
      <c r="K114" s="41">
        <f>IF(AND(H114= "",I114= ""), 0, ROUND(ROUND(J114, 2) * ROUND(IF(I114="",H114,I114),  0), 2))</f>
        <v/>
      </c>
      <c r="L114" s="7"/>
      <c r="N114" s="42">
        <v>0.2</v>
      </c>
      <c r="R114" s="7">
        <v>406</v>
      </c>
    </row>
    <row r="115" spans="1:18" hidden="1">
      <c r="A115" s="7" t="s">
        <v>51</v>
      </c>
    </row>
    <row r="116" spans="1:18">
      <c r="A116" s="7">
        <v>9</v>
      </c>
      <c r="B116" s="35" t="s">
        <v>126</v>
      </c>
      <c r="C116" s="35"/>
      <c r="D116" s="36" t="s">
        <v>127</v>
      </c>
      <c r="E116" s="37"/>
      <c r="F116" s="37"/>
      <c r="G116" s="38" t="s">
        <v>99</v>
      </c>
      <c r="H116" s="39">
        <v>2</v>
      </c>
      <c r="I116" s="39"/>
      <c r="J116" s="40"/>
      <c r="K116" s="41">
        <f>IF(AND(H116= "",I116= ""), 0, ROUND(ROUND(J116, 2) * ROUND(IF(I116="",H116,I116),  0), 2))</f>
        <v/>
      </c>
      <c r="L116" s="7"/>
      <c r="N116" s="42">
        <v>0.2</v>
      </c>
      <c r="R116" s="7">
        <v>406</v>
      </c>
    </row>
    <row r="117" spans="1:18" hidden="1">
      <c r="A117" s="7" t="s">
        <v>51</v>
      </c>
    </row>
    <row r="118" spans="1:18">
      <c r="A118" s="7">
        <v>9</v>
      </c>
      <c r="B118" s="35" t="s">
        <v>128</v>
      </c>
      <c r="C118" s="35"/>
      <c r="D118" s="36" t="s">
        <v>129</v>
      </c>
      <c r="E118" s="37"/>
      <c r="F118" s="37"/>
      <c r="G118" s="38" t="s">
        <v>99</v>
      </c>
      <c r="H118" s="39">
        <v>3</v>
      </c>
      <c r="I118" s="39"/>
      <c r="J118" s="40"/>
      <c r="K118" s="41">
        <f>IF(AND(H118= "",I118= ""), 0, ROUND(ROUND(J118, 2) * ROUND(IF(I118="",H118,I118),  0), 2))</f>
        <v/>
      </c>
      <c r="L118" s="7"/>
      <c r="N118" s="42">
        <v>0.2</v>
      </c>
      <c r="R118" s="7">
        <v>406</v>
      </c>
    </row>
    <row r="119" spans="1:18" hidden="1">
      <c r="A119" s="7" t="s">
        <v>51</v>
      </c>
    </row>
    <row r="120" spans="1:18">
      <c r="A120" s="7">
        <v>9</v>
      </c>
      <c r="B120" s="35" t="s">
        <v>130</v>
      </c>
      <c r="C120" s="35"/>
      <c r="D120" s="36" t="s">
        <v>101</v>
      </c>
      <c r="E120" s="37"/>
      <c r="F120" s="37"/>
      <c r="G120" s="38" t="s">
        <v>99</v>
      </c>
      <c r="H120" s="39">
        <v>1</v>
      </c>
      <c r="I120" s="39"/>
      <c r="J120" s="40"/>
      <c r="K120" s="41">
        <f>IF(AND(H120= "",I120= ""), 0, ROUND(ROUND(J120, 2) * ROUND(IF(I120="",H120,I120),  0), 2))</f>
        <v/>
      </c>
      <c r="L120" s="7"/>
      <c r="N120" s="42">
        <v>0.2</v>
      </c>
      <c r="R120" s="7">
        <v>406</v>
      </c>
    </row>
    <row r="121" spans="1:18" hidden="1">
      <c r="A121" s="7" t="s">
        <v>51</v>
      </c>
    </row>
    <row r="122" spans="1:18">
      <c r="A122" s="7">
        <v>9</v>
      </c>
      <c r="B122" s="35" t="s">
        <v>131</v>
      </c>
      <c r="C122" s="35"/>
      <c r="D122" s="36" t="s">
        <v>103</v>
      </c>
      <c r="E122" s="37"/>
      <c r="F122" s="37"/>
      <c r="G122" s="38" t="s">
        <v>13</v>
      </c>
      <c r="H122" s="39">
        <v>1</v>
      </c>
      <c r="I122" s="39"/>
      <c r="J122" s="40"/>
      <c r="K122" s="41">
        <f>IF(AND(H122= "",I122= ""), 0, ROUND(ROUND(J122, 2) * ROUND(IF(I122="",H122,I122),  0), 2))</f>
        <v/>
      </c>
      <c r="L122" s="7"/>
      <c r="N122" s="42">
        <v>0.2</v>
      </c>
      <c r="R122" s="7">
        <v>406</v>
      </c>
    </row>
    <row r="123" spans="1:18" hidden="1">
      <c r="A123" s="7" t="s">
        <v>50</v>
      </c>
    </row>
    <row r="124" spans="1:18" hidden="1">
      <c r="A124" s="7" t="s">
        <v>51</v>
      </c>
    </row>
    <row r="125" spans="1:18" hidden="1">
      <c r="A125" s="7" t="s">
        <v>65</v>
      </c>
    </row>
    <row r="126" spans="1:18">
      <c r="A126" s="7">
        <v>8</v>
      </c>
      <c r="B126" s="35" t="s">
        <v>132</v>
      </c>
      <c r="C126" s="35"/>
      <c r="D126" s="56" t="s">
        <v>133</v>
      </c>
      <c r="E126" s="56"/>
      <c r="F126" s="56"/>
      <c r="K126" s="57"/>
      <c r="L126" s="7"/>
    </row>
    <row r="127" spans="1:18">
      <c r="A127" s="7">
        <v>9</v>
      </c>
      <c r="B127" s="35" t="s">
        <v>134</v>
      </c>
      <c r="C127" s="35"/>
      <c r="D127" s="36" t="s">
        <v>135</v>
      </c>
      <c r="E127" s="37"/>
      <c r="F127" s="37"/>
      <c r="G127" s="38" t="s">
        <v>99</v>
      </c>
      <c r="H127" s="39">
        <v>1</v>
      </c>
      <c r="I127" s="39"/>
      <c r="J127" s="40"/>
      <c r="K127" s="41">
        <f>IF(AND(H127= "",I127= ""), 0, ROUND(ROUND(J127, 2) * ROUND(IF(I127="",H127,I127),  0), 2))</f>
        <v/>
      </c>
      <c r="L127" s="7"/>
      <c r="N127" s="42">
        <v>0.2</v>
      </c>
      <c r="R127" s="7">
        <v>406</v>
      </c>
    </row>
    <row r="128" spans="1:18" hidden="1">
      <c r="A128" s="7" t="s">
        <v>51</v>
      </c>
    </row>
    <row r="129" spans="1:18">
      <c r="A129" s="7">
        <v>9</v>
      </c>
      <c r="B129" s="35" t="s">
        <v>136</v>
      </c>
      <c r="C129" s="35"/>
      <c r="D129" s="36" t="s">
        <v>137</v>
      </c>
      <c r="E129" s="37"/>
      <c r="F129" s="37"/>
      <c r="G129" s="38" t="s">
        <v>13</v>
      </c>
      <c r="H129" s="39">
        <v>11</v>
      </c>
      <c r="I129" s="39"/>
      <c r="J129" s="40"/>
      <c r="K129" s="41">
        <f>IF(AND(H129= "",I129= ""), 0, ROUND(ROUND(J129, 2) * ROUND(IF(I129="",H129,I129),  0), 2))</f>
        <v/>
      </c>
      <c r="L129" s="7"/>
      <c r="N129" s="42">
        <v>0.2</v>
      </c>
      <c r="R129" s="7">
        <v>406</v>
      </c>
    </row>
    <row r="130" spans="1:18" hidden="1">
      <c r="A130" s="7" t="s">
        <v>51</v>
      </c>
    </row>
    <row r="131" spans="1:18">
      <c r="A131" s="7">
        <v>9</v>
      </c>
      <c r="B131" s="35" t="s">
        <v>138</v>
      </c>
      <c r="C131" s="35"/>
      <c r="D131" s="36" t="s">
        <v>123</v>
      </c>
      <c r="E131" s="37"/>
      <c r="F131" s="37"/>
      <c r="G131" s="38" t="s">
        <v>99</v>
      </c>
      <c r="H131" s="39">
        <v>1</v>
      </c>
      <c r="I131" s="39"/>
      <c r="J131" s="40"/>
      <c r="K131" s="41">
        <f>IF(AND(H131= "",I131= ""), 0, ROUND(ROUND(J131, 2) * ROUND(IF(I131="",H131,I131),  0), 2))</f>
        <v/>
      </c>
      <c r="L131" s="7"/>
      <c r="N131" s="42">
        <v>0.2</v>
      </c>
      <c r="R131" s="7">
        <v>406</v>
      </c>
    </row>
    <row r="132" spans="1:18" hidden="1">
      <c r="A132" s="7" t="s">
        <v>51</v>
      </c>
    </row>
    <row r="133" spans="1:18">
      <c r="A133" s="7">
        <v>9</v>
      </c>
      <c r="B133" s="35" t="s">
        <v>139</v>
      </c>
      <c r="C133" s="35"/>
      <c r="D133" s="36" t="s">
        <v>140</v>
      </c>
      <c r="E133" s="37"/>
      <c r="F133" s="37"/>
      <c r="G133" s="38" t="s">
        <v>99</v>
      </c>
      <c r="H133" s="39">
        <v>1</v>
      </c>
      <c r="I133" s="39"/>
      <c r="J133" s="40"/>
      <c r="K133" s="41">
        <f>IF(AND(H133= "",I133= ""), 0, ROUND(ROUND(J133, 2) * ROUND(IF(I133="",H133,I133),  0), 2))</f>
        <v/>
      </c>
      <c r="L133" s="7"/>
      <c r="N133" s="42">
        <v>0.2</v>
      </c>
      <c r="R133" s="7">
        <v>406</v>
      </c>
    </row>
    <row r="134" spans="1:18" hidden="1">
      <c r="A134" s="7" t="s">
        <v>50</v>
      </c>
    </row>
    <row r="135" spans="1:18" hidden="1">
      <c r="A135" s="7" t="s">
        <v>51</v>
      </c>
    </row>
    <row r="136" spans="1:18">
      <c r="A136" s="7">
        <v>9</v>
      </c>
      <c r="B136" s="35" t="s">
        <v>141</v>
      </c>
      <c r="C136" s="35"/>
      <c r="D136" s="36" t="s">
        <v>103</v>
      </c>
      <c r="E136" s="37"/>
      <c r="F136" s="37"/>
      <c r="G136" s="38" t="s">
        <v>13</v>
      </c>
      <c r="H136" s="39">
        <v>1</v>
      </c>
      <c r="I136" s="39"/>
      <c r="J136" s="40"/>
      <c r="K136" s="41">
        <f>IF(AND(H136= "",I136= ""), 0, ROUND(ROUND(J136, 2) * ROUND(IF(I136="",H136,I136),  0), 2))</f>
        <v/>
      </c>
      <c r="L136" s="7"/>
      <c r="N136" s="42">
        <v>0.2</v>
      </c>
      <c r="R136" s="7">
        <v>406</v>
      </c>
    </row>
    <row r="137" spans="1:18" hidden="1">
      <c r="A137" s="7" t="s">
        <v>50</v>
      </c>
    </row>
    <row r="138" spans="1:18" hidden="1">
      <c r="A138" s="7" t="s">
        <v>51</v>
      </c>
    </row>
    <row r="139" spans="1:18">
      <c r="A139" s="7">
        <v>9</v>
      </c>
      <c r="B139" s="35" t="s">
        <v>142</v>
      </c>
      <c r="C139" s="35"/>
      <c r="D139" s="36" t="s">
        <v>101</v>
      </c>
      <c r="E139" s="37"/>
      <c r="F139" s="37"/>
      <c r="G139" s="38" t="s">
        <v>99</v>
      </c>
      <c r="H139" s="39">
        <v>4</v>
      </c>
      <c r="I139" s="39"/>
      <c r="J139" s="40"/>
      <c r="K139" s="41">
        <f>IF(AND(H139= "",I139= ""), 0, ROUND(ROUND(J139, 2) * ROUND(IF(I139="",H139,I139),  0), 2))</f>
        <v/>
      </c>
      <c r="L139" s="7"/>
      <c r="N139" s="42">
        <v>0.2</v>
      </c>
      <c r="R139" s="7">
        <v>406</v>
      </c>
    </row>
    <row r="140" spans="1:18" hidden="1">
      <c r="A140" s="7" t="s">
        <v>51</v>
      </c>
    </row>
    <row r="141" spans="1:18" hidden="1">
      <c r="A141" s="7" t="s">
        <v>65</v>
      </c>
    </row>
    <row r="142" spans="1:18">
      <c r="A142" s="7">
        <v>8</v>
      </c>
      <c r="B142" s="35" t="s">
        <v>143</v>
      </c>
      <c r="C142" s="35"/>
      <c r="D142" s="56" t="s">
        <v>144</v>
      </c>
      <c r="E142" s="56"/>
      <c r="F142" s="56"/>
      <c r="K142" s="57"/>
      <c r="L142" s="7"/>
    </row>
    <row r="143" spans="1:18" ht="22.5" customHeight="1">
      <c r="A143" s="7">
        <v>9</v>
      </c>
      <c r="B143" s="35" t="s">
        <v>145</v>
      </c>
      <c r="C143" s="35"/>
      <c r="D143" s="36" t="s">
        <v>146</v>
      </c>
      <c r="E143" s="37"/>
      <c r="F143" s="37"/>
      <c r="G143" s="38" t="s">
        <v>49</v>
      </c>
      <c r="H143" s="39">
        <v>1</v>
      </c>
      <c r="I143" s="39"/>
      <c r="J143" s="40"/>
      <c r="K143" s="41">
        <f>IF(AND(H143= "",I143= ""), 0, ROUND(ROUND(J143, 2) * ROUND(IF(I143="",H143,I143),  0), 2))</f>
        <v/>
      </c>
      <c r="L143" s="7"/>
      <c r="N143" s="42">
        <v>0.2</v>
      </c>
      <c r="R143" s="7">
        <v>406</v>
      </c>
    </row>
    <row r="144" spans="1:18" hidden="1">
      <c r="A144" s="7" t="s">
        <v>51</v>
      </c>
    </row>
    <row r="145" spans="1:18">
      <c r="A145" s="7">
        <v>9</v>
      </c>
      <c r="B145" s="35" t="s">
        <v>147</v>
      </c>
      <c r="C145" s="35"/>
      <c r="D145" s="36" t="s">
        <v>148</v>
      </c>
      <c r="E145" s="37"/>
      <c r="F145" s="37"/>
      <c r="G145" s="38" t="s">
        <v>13</v>
      </c>
      <c r="H145" s="39">
        <v>3</v>
      </c>
      <c r="I145" s="39"/>
      <c r="J145" s="40"/>
      <c r="K145" s="41">
        <f>IF(AND(H145= "",I145= ""), 0, ROUND(ROUND(J145, 2) * ROUND(IF(I145="",H145,I145),  0), 2))</f>
        <v/>
      </c>
      <c r="L145" s="7"/>
      <c r="N145" s="42">
        <v>0.2</v>
      </c>
      <c r="R145" s="7">
        <v>406</v>
      </c>
    </row>
    <row r="146" spans="1:18" hidden="1">
      <c r="A146" s="7" t="s">
        <v>51</v>
      </c>
    </row>
    <row r="147" spans="1:18">
      <c r="A147" s="7">
        <v>9</v>
      </c>
      <c r="B147" s="35" t="s">
        <v>149</v>
      </c>
      <c r="C147" s="35"/>
      <c r="D147" s="36" t="s">
        <v>150</v>
      </c>
      <c r="E147" s="37"/>
      <c r="F147" s="37"/>
      <c r="G147" s="38" t="s">
        <v>13</v>
      </c>
      <c r="H147" s="39">
        <v>1</v>
      </c>
      <c r="I147" s="39"/>
      <c r="J147" s="40"/>
      <c r="K147" s="41">
        <f>IF(AND(H147= "",I147= ""), 0, ROUND(ROUND(J147, 2) * ROUND(IF(I147="",H147,I147),  0), 2))</f>
        <v/>
      </c>
      <c r="L147" s="7"/>
      <c r="N147" s="42">
        <v>0.2</v>
      </c>
      <c r="R147" s="7">
        <v>406</v>
      </c>
    </row>
    <row r="148" spans="1:18" hidden="1">
      <c r="A148" s="7" t="s">
        <v>51</v>
      </c>
    </row>
    <row r="149" spans="1:18">
      <c r="A149" s="7">
        <v>9</v>
      </c>
      <c r="B149" s="35" t="s">
        <v>151</v>
      </c>
      <c r="C149" s="35"/>
      <c r="D149" s="36" t="s">
        <v>98</v>
      </c>
      <c r="E149" s="37"/>
      <c r="F149" s="37"/>
      <c r="G149" s="38" t="s">
        <v>99</v>
      </c>
      <c r="H149" s="39">
        <v>1</v>
      </c>
      <c r="I149" s="39"/>
      <c r="J149" s="40"/>
      <c r="K149" s="41">
        <f>IF(AND(H149= "",I149= ""), 0, ROUND(ROUND(J149, 2) * ROUND(IF(I149="",H149,I149),  0), 2))</f>
        <v/>
      </c>
      <c r="L149" s="7"/>
      <c r="N149" s="42">
        <v>0.2</v>
      </c>
      <c r="R149" s="7">
        <v>406</v>
      </c>
    </row>
    <row r="150" spans="1:18" hidden="1">
      <c r="A150" s="7" t="s">
        <v>51</v>
      </c>
    </row>
    <row r="151" spans="1:18">
      <c r="A151" s="7">
        <v>9</v>
      </c>
      <c r="B151" s="35" t="s">
        <v>152</v>
      </c>
      <c r="C151" s="35"/>
      <c r="D151" s="36" t="s">
        <v>153</v>
      </c>
      <c r="E151" s="37"/>
      <c r="F151" s="37"/>
      <c r="G151" s="38" t="s">
        <v>13</v>
      </c>
      <c r="H151" s="39">
        <v>1</v>
      </c>
      <c r="I151" s="39"/>
      <c r="J151" s="40"/>
      <c r="K151" s="41">
        <f>IF(AND(H151= "",I151= ""), 0, ROUND(ROUND(J151, 2) * ROUND(IF(I151="",H151,I151),  0), 2))</f>
        <v/>
      </c>
      <c r="L151" s="7"/>
      <c r="N151" s="42">
        <v>0.2</v>
      </c>
      <c r="R151" s="7">
        <v>406</v>
      </c>
    </row>
    <row r="152" spans="1:18" hidden="1">
      <c r="A152" s="7" t="s">
        <v>51</v>
      </c>
    </row>
    <row r="153" spans="1:18">
      <c r="A153" s="7">
        <v>9</v>
      </c>
      <c r="B153" s="35" t="s">
        <v>154</v>
      </c>
      <c r="C153" s="35"/>
      <c r="D153" s="36" t="s">
        <v>155</v>
      </c>
      <c r="E153" s="37"/>
      <c r="F153" s="37"/>
      <c r="G153" s="38" t="s">
        <v>99</v>
      </c>
      <c r="H153" s="39">
        <v>1</v>
      </c>
      <c r="I153" s="39"/>
      <c r="J153" s="40"/>
      <c r="K153" s="41">
        <f>IF(AND(H153= "",I153= ""), 0, ROUND(ROUND(J153, 2) * ROUND(IF(I153="",H153,I153),  0), 2))</f>
        <v/>
      </c>
      <c r="L153" s="7"/>
      <c r="N153" s="42">
        <v>0.2</v>
      </c>
      <c r="R153" s="7">
        <v>406</v>
      </c>
    </row>
    <row r="154" spans="1:18" hidden="1">
      <c r="A154" s="7" t="s">
        <v>51</v>
      </c>
    </row>
    <row r="155" spans="1:18">
      <c r="A155" s="7">
        <v>9</v>
      </c>
      <c r="B155" s="35" t="s">
        <v>156</v>
      </c>
      <c r="C155" s="35"/>
      <c r="D155" s="36" t="s">
        <v>101</v>
      </c>
      <c r="E155" s="37"/>
      <c r="F155" s="37"/>
      <c r="G155" s="38" t="s">
        <v>99</v>
      </c>
      <c r="H155" s="39">
        <v>1</v>
      </c>
      <c r="I155" s="39"/>
      <c r="J155" s="40"/>
      <c r="K155" s="41">
        <f>IF(AND(H155= "",I155= ""), 0, ROUND(ROUND(J155, 2) * ROUND(IF(I155="",H155,I155),  0), 2))</f>
        <v/>
      </c>
      <c r="L155" s="7"/>
      <c r="N155" s="42">
        <v>0.2</v>
      </c>
      <c r="R155" s="7">
        <v>406</v>
      </c>
    </row>
    <row r="156" spans="1:18" hidden="1">
      <c r="A156" s="7" t="s">
        <v>51</v>
      </c>
    </row>
    <row r="157" spans="1:18">
      <c r="A157" s="7">
        <v>9</v>
      </c>
      <c r="B157" s="35" t="s">
        <v>157</v>
      </c>
      <c r="C157" s="35"/>
      <c r="D157" s="36" t="s">
        <v>103</v>
      </c>
      <c r="E157" s="37"/>
      <c r="F157" s="37"/>
      <c r="G157" s="38" t="s">
        <v>13</v>
      </c>
      <c r="H157" s="39">
        <v>1</v>
      </c>
      <c r="I157" s="39"/>
      <c r="J157" s="40"/>
      <c r="K157" s="41">
        <f>IF(AND(H157= "",I157= ""), 0, ROUND(ROUND(J157, 2) * ROUND(IF(I157="",H157,I157),  0), 2))</f>
        <v/>
      </c>
      <c r="L157" s="7"/>
      <c r="N157" s="42">
        <v>0.2</v>
      </c>
      <c r="R157" s="7">
        <v>406</v>
      </c>
    </row>
    <row r="158" spans="1:18" hidden="1">
      <c r="A158" s="7" t="s">
        <v>51</v>
      </c>
    </row>
    <row r="159" spans="1:18">
      <c r="A159" s="7">
        <v>9</v>
      </c>
      <c r="B159" s="35" t="s">
        <v>158</v>
      </c>
      <c r="C159" s="35"/>
      <c r="D159" s="36" t="s">
        <v>159</v>
      </c>
      <c r="E159" s="37"/>
      <c r="F159" s="37"/>
      <c r="G159" s="38" t="s">
        <v>99</v>
      </c>
      <c r="H159" s="39">
        <v>4</v>
      </c>
      <c r="I159" s="39"/>
      <c r="J159" s="40"/>
      <c r="K159" s="41">
        <f>IF(AND(H159= "",I159= ""), 0, ROUND(ROUND(J159, 2) * ROUND(IF(I159="",H159,I159),  0), 2))</f>
        <v/>
      </c>
      <c r="L159" s="7"/>
      <c r="N159" s="42">
        <v>0.2</v>
      </c>
      <c r="R159" s="7">
        <v>406</v>
      </c>
    </row>
    <row r="160" spans="1:18" hidden="1">
      <c r="A160" s="7" t="s">
        <v>51</v>
      </c>
    </row>
    <row r="161" spans="1:18" hidden="1">
      <c r="A161" s="7" t="s">
        <v>65</v>
      </c>
    </row>
    <row r="162" spans="1:18">
      <c r="A162" s="7">
        <v>8</v>
      </c>
      <c r="B162" s="35" t="s">
        <v>160</v>
      </c>
      <c r="C162" s="35"/>
      <c r="D162" s="56" t="s">
        <v>161</v>
      </c>
      <c r="E162" s="56"/>
      <c r="F162" s="56"/>
      <c r="K162" s="57"/>
      <c r="L162" s="7"/>
    </row>
    <row r="163" spans="1:18">
      <c r="A163" s="7">
        <v>9</v>
      </c>
      <c r="B163" s="35" t="s">
        <v>162</v>
      </c>
      <c r="C163" s="35"/>
      <c r="D163" s="36" t="s">
        <v>163</v>
      </c>
      <c r="E163" s="37"/>
      <c r="F163" s="37"/>
      <c r="G163" s="38" t="s">
        <v>49</v>
      </c>
      <c r="H163" s="39">
        <v>1</v>
      </c>
      <c r="I163" s="39"/>
      <c r="J163" s="40"/>
      <c r="K163" s="41">
        <f>IF(AND(H163= "",I163= ""), 0, ROUND(ROUND(J163, 2) * ROUND(IF(I163="",H163,I163),  0), 2))</f>
        <v/>
      </c>
      <c r="L163" s="7"/>
      <c r="N163" s="42">
        <v>0.2</v>
      </c>
      <c r="R163" s="7">
        <v>406</v>
      </c>
    </row>
    <row r="164" spans="1:18" hidden="1">
      <c r="A164" s="7" t="s">
        <v>51</v>
      </c>
    </row>
    <row r="165" spans="1:18">
      <c r="A165" s="7">
        <v>9</v>
      </c>
      <c r="B165" s="35" t="s">
        <v>164</v>
      </c>
      <c r="C165" s="35"/>
      <c r="D165" s="36" t="s">
        <v>119</v>
      </c>
      <c r="E165" s="37"/>
      <c r="F165" s="37"/>
      <c r="G165" s="38" t="s">
        <v>13</v>
      </c>
      <c r="H165" s="39">
        <v>1</v>
      </c>
      <c r="I165" s="39"/>
      <c r="J165" s="40"/>
      <c r="K165" s="41">
        <f>IF(AND(H165= "",I165= ""), 0, ROUND(ROUND(J165, 2) * ROUND(IF(I165="",H165,I165),  0), 2))</f>
        <v/>
      </c>
      <c r="L165" s="7"/>
      <c r="N165" s="42">
        <v>0.2</v>
      </c>
      <c r="R165" s="7">
        <v>406</v>
      </c>
    </row>
    <row r="166" spans="1:18" hidden="1">
      <c r="A166" s="7" t="s">
        <v>51</v>
      </c>
    </row>
    <row r="167" spans="1:18">
      <c r="A167" s="7">
        <v>9</v>
      </c>
      <c r="B167" s="35" t="s">
        <v>165</v>
      </c>
      <c r="C167" s="35"/>
      <c r="D167" s="36" t="s">
        <v>150</v>
      </c>
      <c r="E167" s="37"/>
      <c r="F167" s="37"/>
      <c r="G167" s="38" t="s">
        <v>13</v>
      </c>
      <c r="H167" s="39">
        <v>1</v>
      </c>
      <c r="I167" s="39"/>
      <c r="J167" s="40"/>
      <c r="K167" s="41">
        <f>IF(AND(H167= "",I167= ""), 0, ROUND(ROUND(J167, 2) * ROUND(IF(I167="",H167,I167),  0), 2))</f>
        <v/>
      </c>
      <c r="L167" s="7"/>
      <c r="N167" s="42">
        <v>0.2</v>
      </c>
      <c r="R167" s="7">
        <v>406</v>
      </c>
    </row>
    <row r="168" spans="1:18" hidden="1">
      <c r="A168" s="7" t="s">
        <v>51</v>
      </c>
    </row>
    <row r="169" spans="1:18">
      <c r="A169" s="7">
        <v>9</v>
      </c>
      <c r="B169" s="35" t="s">
        <v>166</v>
      </c>
      <c r="C169" s="35"/>
      <c r="D169" s="36" t="s">
        <v>98</v>
      </c>
      <c r="E169" s="37"/>
      <c r="F169" s="37"/>
      <c r="G169" s="38" t="s">
        <v>99</v>
      </c>
      <c r="H169" s="39">
        <v>1</v>
      </c>
      <c r="I169" s="39"/>
      <c r="J169" s="40"/>
      <c r="K169" s="41">
        <f>IF(AND(H169= "",I169= ""), 0, ROUND(ROUND(J169, 2) * ROUND(IF(I169="",H169,I169),  0), 2))</f>
        <v/>
      </c>
      <c r="L169" s="7"/>
      <c r="N169" s="42">
        <v>0.2</v>
      </c>
      <c r="R169" s="7">
        <v>406</v>
      </c>
    </row>
    <row r="170" spans="1:18" hidden="1">
      <c r="A170" s="7" t="s">
        <v>51</v>
      </c>
    </row>
    <row r="171" spans="1:18">
      <c r="A171" s="7">
        <v>9</v>
      </c>
      <c r="B171" s="35" t="s">
        <v>167</v>
      </c>
      <c r="C171" s="35"/>
      <c r="D171" s="36" t="s">
        <v>103</v>
      </c>
      <c r="E171" s="37"/>
      <c r="F171" s="37"/>
      <c r="G171" s="38" t="s">
        <v>13</v>
      </c>
      <c r="H171" s="39">
        <v>1</v>
      </c>
      <c r="I171" s="39"/>
      <c r="J171" s="40"/>
      <c r="K171" s="41">
        <f>IF(AND(H171= "",I171= ""), 0, ROUND(ROUND(J171, 2) * ROUND(IF(I171="",H171,I171),  0), 2))</f>
        <v/>
      </c>
      <c r="L171" s="7"/>
      <c r="N171" s="42">
        <v>0.2</v>
      </c>
      <c r="R171" s="7">
        <v>406</v>
      </c>
    </row>
    <row r="172" spans="1:18" hidden="1">
      <c r="A172" s="7" t="s">
        <v>51</v>
      </c>
    </row>
    <row r="173" spans="1:18">
      <c r="A173" s="7">
        <v>9</v>
      </c>
      <c r="B173" s="35" t="s">
        <v>168</v>
      </c>
      <c r="C173" s="35"/>
      <c r="D173" s="36" t="s">
        <v>159</v>
      </c>
      <c r="E173" s="37"/>
      <c r="F173" s="37"/>
      <c r="G173" s="38" t="s">
        <v>99</v>
      </c>
      <c r="H173" s="39">
        <v>1</v>
      </c>
      <c r="I173" s="39"/>
      <c r="J173" s="40"/>
      <c r="K173" s="41">
        <f>IF(AND(H173= "",I173= ""), 0, ROUND(ROUND(J173, 2) * ROUND(IF(I173="",H173,I173),  0), 2))</f>
        <v/>
      </c>
      <c r="L173" s="7"/>
      <c r="N173" s="42">
        <v>0.2</v>
      </c>
      <c r="R173" s="7">
        <v>406</v>
      </c>
    </row>
    <row r="174" spans="1:18" hidden="1">
      <c r="A174" s="7" t="s">
        <v>51</v>
      </c>
    </row>
    <row r="175" spans="1:18" hidden="1">
      <c r="A175" s="7" t="s">
        <v>65</v>
      </c>
    </row>
    <row r="176" spans="1:18">
      <c r="A176" s="7">
        <v>8</v>
      </c>
      <c r="B176" s="35" t="s">
        <v>169</v>
      </c>
      <c r="C176" s="35"/>
      <c r="D176" s="56" t="s">
        <v>170</v>
      </c>
      <c r="E176" s="56"/>
      <c r="F176" s="56"/>
      <c r="K176" s="57"/>
      <c r="L176" s="7"/>
    </row>
    <row r="177" spans="1:18">
      <c r="A177" s="7">
        <v>9</v>
      </c>
      <c r="B177" s="35" t="s">
        <v>171</v>
      </c>
      <c r="C177" s="35"/>
      <c r="D177" s="36" t="s">
        <v>163</v>
      </c>
      <c r="E177" s="37"/>
      <c r="F177" s="37"/>
      <c r="G177" s="38" t="s">
        <v>49</v>
      </c>
      <c r="H177" s="39">
        <v>1</v>
      </c>
      <c r="I177" s="39"/>
      <c r="J177" s="40"/>
      <c r="K177" s="41">
        <f>IF(AND(H177= "",I177= ""), 0, ROUND(ROUND(J177, 2) * ROUND(IF(I177="",H177,I177),  0), 2))</f>
        <v/>
      </c>
      <c r="L177" s="7"/>
      <c r="N177" s="42">
        <v>0.2</v>
      </c>
      <c r="R177" s="7">
        <v>406</v>
      </c>
    </row>
    <row r="178" spans="1:18" hidden="1">
      <c r="A178" s="7" t="s">
        <v>51</v>
      </c>
    </row>
    <row r="179" spans="1:18">
      <c r="A179" s="7">
        <v>9</v>
      </c>
      <c r="B179" s="35" t="s">
        <v>172</v>
      </c>
      <c r="C179" s="35"/>
      <c r="D179" s="36" t="s">
        <v>119</v>
      </c>
      <c r="E179" s="37"/>
      <c r="F179" s="37"/>
      <c r="G179" s="38" t="s">
        <v>13</v>
      </c>
      <c r="H179" s="39">
        <v>1</v>
      </c>
      <c r="I179" s="39"/>
      <c r="J179" s="40"/>
      <c r="K179" s="41">
        <f>IF(AND(H179= "",I179= ""), 0, ROUND(ROUND(J179, 2) * ROUND(IF(I179="",H179,I179),  0), 2))</f>
        <v/>
      </c>
      <c r="L179" s="7"/>
      <c r="N179" s="42">
        <v>0.2</v>
      </c>
      <c r="R179" s="7">
        <v>406</v>
      </c>
    </row>
    <row r="180" spans="1:18" hidden="1">
      <c r="A180" s="7" t="s">
        <v>51</v>
      </c>
    </row>
    <row r="181" spans="1:18">
      <c r="A181" s="7">
        <v>9</v>
      </c>
      <c r="B181" s="35" t="s">
        <v>173</v>
      </c>
      <c r="C181" s="35"/>
      <c r="D181" s="36" t="s">
        <v>150</v>
      </c>
      <c r="E181" s="37"/>
      <c r="F181" s="37"/>
      <c r="G181" s="38" t="s">
        <v>13</v>
      </c>
      <c r="H181" s="39">
        <v>1</v>
      </c>
      <c r="I181" s="39"/>
      <c r="J181" s="40"/>
      <c r="K181" s="41">
        <f>IF(AND(H181= "",I181= ""), 0, ROUND(ROUND(J181, 2) * ROUND(IF(I181="",H181,I181),  0), 2))</f>
        <v/>
      </c>
      <c r="L181" s="7"/>
      <c r="N181" s="42">
        <v>0.2</v>
      </c>
      <c r="R181" s="7">
        <v>406</v>
      </c>
    </row>
    <row r="182" spans="1:18" hidden="1">
      <c r="A182" s="7" t="s">
        <v>51</v>
      </c>
    </row>
    <row r="183" spans="1:18">
      <c r="A183" s="7">
        <v>9</v>
      </c>
      <c r="B183" s="35" t="s">
        <v>174</v>
      </c>
      <c r="C183" s="35"/>
      <c r="D183" s="36" t="s">
        <v>98</v>
      </c>
      <c r="E183" s="37"/>
      <c r="F183" s="37"/>
      <c r="G183" s="38" t="s">
        <v>99</v>
      </c>
      <c r="H183" s="39">
        <v>1</v>
      </c>
      <c r="I183" s="39"/>
      <c r="J183" s="40"/>
      <c r="K183" s="41">
        <f>IF(AND(H183= "",I183= ""), 0, ROUND(ROUND(J183, 2) * ROUND(IF(I183="",H183,I183),  0), 2))</f>
        <v/>
      </c>
      <c r="L183" s="7"/>
      <c r="N183" s="42">
        <v>0.2</v>
      </c>
      <c r="R183" s="7">
        <v>406</v>
      </c>
    </row>
    <row r="184" spans="1:18" hidden="1">
      <c r="A184" s="7" t="s">
        <v>51</v>
      </c>
    </row>
    <row r="185" spans="1:18">
      <c r="A185" s="7">
        <v>9</v>
      </c>
      <c r="B185" s="35" t="s">
        <v>175</v>
      </c>
      <c r="C185" s="35"/>
      <c r="D185" s="36" t="s">
        <v>103</v>
      </c>
      <c r="E185" s="37"/>
      <c r="F185" s="37"/>
      <c r="G185" s="38" t="s">
        <v>13</v>
      </c>
      <c r="H185" s="39">
        <v>1</v>
      </c>
      <c r="I185" s="39"/>
      <c r="J185" s="40"/>
      <c r="K185" s="41">
        <f>IF(AND(H185= "",I185= ""), 0, ROUND(ROUND(J185, 2) * ROUND(IF(I185="",H185,I185),  0), 2))</f>
        <v/>
      </c>
      <c r="L185" s="7"/>
      <c r="N185" s="42">
        <v>0.2</v>
      </c>
      <c r="R185" s="7">
        <v>406</v>
      </c>
    </row>
    <row r="186" spans="1:18" hidden="1">
      <c r="A186" s="7" t="s">
        <v>51</v>
      </c>
    </row>
    <row r="187" spans="1:18">
      <c r="A187" s="7">
        <v>9</v>
      </c>
      <c r="B187" s="35" t="s">
        <v>176</v>
      </c>
      <c r="C187" s="35"/>
      <c r="D187" s="36" t="s">
        <v>159</v>
      </c>
      <c r="E187" s="37"/>
      <c r="F187" s="37"/>
      <c r="G187" s="38" t="s">
        <v>99</v>
      </c>
      <c r="H187" s="39">
        <v>1</v>
      </c>
      <c r="I187" s="39"/>
      <c r="J187" s="40"/>
      <c r="K187" s="41">
        <f>IF(AND(H187= "",I187= ""), 0, ROUND(ROUND(J187, 2) * ROUND(IF(I187="",H187,I187),  0), 2))</f>
        <v/>
      </c>
      <c r="L187" s="7"/>
      <c r="N187" s="42">
        <v>0.2</v>
      </c>
      <c r="R187" s="7">
        <v>406</v>
      </c>
    </row>
    <row r="188" spans="1:18" hidden="1">
      <c r="A188" s="7" t="s">
        <v>51</v>
      </c>
    </row>
    <row r="189" spans="1:18" hidden="1">
      <c r="A189" s="7" t="s">
        <v>65</v>
      </c>
    </row>
    <row r="190" spans="1:18">
      <c r="A190" s="7">
        <v>8</v>
      </c>
      <c r="B190" s="35" t="s">
        <v>177</v>
      </c>
      <c r="C190" s="35"/>
      <c r="D190" s="56" t="s">
        <v>178</v>
      </c>
      <c r="E190" s="56"/>
      <c r="F190" s="56"/>
      <c r="K190" s="57"/>
      <c r="L190" s="7"/>
    </row>
    <row r="191" spans="1:18">
      <c r="A191" s="7">
        <v>9</v>
      </c>
      <c r="B191" s="35" t="s">
        <v>179</v>
      </c>
      <c r="C191" s="35"/>
      <c r="D191" s="36" t="s">
        <v>163</v>
      </c>
      <c r="E191" s="37"/>
      <c r="F191" s="37"/>
      <c r="G191" s="38" t="s">
        <v>49</v>
      </c>
      <c r="H191" s="39">
        <v>1</v>
      </c>
      <c r="I191" s="39"/>
      <c r="J191" s="40"/>
      <c r="K191" s="41">
        <f>IF(AND(H191= "",I191= ""), 0, ROUND(ROUND(J191, 2) * ROUND(IF(I191="",H191,I191),  0), 2))</f>
        <v/>
      </c>
      <c r="L191" s="7"/>
      <c r="N191" s="42">
        <v>0.2</v>
      </c>
      <c r="R191" s="7">
        <v>406</v>
      </c>
    </row>
    <row r="192" spans="1:18" hidden="1">
      <c r="A192" s="7" t="s">
        <v>51</v>
      </c>
    </row>
    <row r="193" spans="1:18">
      <c r="A193" s="7">
        <v>9</v>
      </c>
      <c r="B193" s="35" t="s">
        <v>180</v>
      </c>
      <c r="C193" s="35"/>
      <c r="D193" s="36" t="s">
        <v>119</v>
      </c>
      <c r="E193" s="37"/>
      <c r="F193" s="37"/>
      <c r="G193" s="38" t="s">
        <v>13</v>
      </c>
      <c r="H193" s="39">
        <v>1</v>
      </c>
      <c r="I193" s="39"/>
      <c r="J193" s="40"/>
      <c r="K193" s="41">
        <f>IF(AND(H193= "",I193= ""), 0, ROUND(ROUND(J193, 2) * ROUND(IF(I193="",H193,I193),  0), 2))</f>
        <v/>
      </c>
      <c r="L193" s="7"/>
      <c r="N193" s="42">
        <v>0.2</v>
      </c>
      <c r="R193" s="7">
        <v>406</v>
      </c>
    </row>
    <row r="194" spans="1:18" hidden="1">
      <c r="A194" s="7" t="s">
        <v>51</v>
      </c>
    </row>
    <row r="195" spans="1:18">
      <c r="A195" s="7">
        <v>9</v>
      </c>
      <c r="B195" s="35" t="s">
        <v>181</v>
      </c>
      <c r="C195" s="35"/>
      <c r="D195" s="36" t="s">
        <v>150</v>
      </c>
      <c r="E195" s="37"/>
      <c r="F195" s="37"/>
      <c r="G195" s="38" t="s">
        <v>13</v>
      </c>
      <c r="H195" s="39">
        <v>1</v>
      </c>
      <c r="I195" s="39"/>
      <c r="J195" s="40"/>
      <c r="K195" s="41">
        <f>IF(AND(H195= "",I195= ""), 0, ROUND(ROUND(J195, 2) * ROUND(IF(I195="",H195,I195),  0), 2))</f>
        <v/>
      </c>
      <c r="L195" s="7"/>
      <c r="N195" s="42">
        <v>0.2</v>
      </c>
      <c r="R195" s="7">
        <v>406</v>
      </c>
    </row>
    <row r="196" spans="1:18" hidden="1">
      <c r="A196" s="7" t="s">
        <v>51</v>
      </c>
    </row>
    <row r="197" spans="1:18">
      <c r="A197" s="7">
        <v>9</v>
      </c>
      <c r="B197" s="35" t="s">
        <v>182</v>
      </c>
      <c r="C197" s="35"/>
      <c r="D197" s="36" t="s">
        <v>98</v>
      </c>
      <c r="E197" s="37"/>
      <c r="F197" s="37"/>
      <c r="G197" s="38" t="s">
        <v>99</v>
      </c>
      <c r="H197" s="39">
        <v>1</v>
      </c>
      <c r="I197" s="39"/>
      <c r="J197" s="40"/>
      <c r="K197" s="41">
        <f>IF(AND(H197= "",I197= ""), 0, ROUND(ROUND(J197, 2) * ROUND(IF(I197="",H197,I197),  0), 2))</f>
        <v/>
      </c>
      <c r="L197" s="7"/>
      <c r="N197" s="42">
        <v>0.2</v>
      </c>
      <c r="R197" s="7">
        <v>406</v>
      </c>
    </row>
    <row r="198" spans="1:18" hidden="1">
      <c r="A198" s="7" t="s">
        <v>51</v>
      </c>
    </row>
    <row r="199" spans="1:18">
      <c r="A199" s="7">
        <v>9</v>
      </c>
      <c r="B199" s="35" t="s">
        <v>183</v>
      </c>
      <c r="C199" s="35"/>
      <c r="D199" s="36" t="s">
        <v>103</v>
      </c>
      <c r="E199" s="37"/>
      <c r="F199" s="37"/>
      <c r="G199" s="38" t="s">
        <v>13</v>
      </c>
      <c r="H199" s="39">
        <v>1</v>
      </c>
      <c r="I199" s="39"/>
      <c r="J199" s="40"/>
      <c r="K199" s="41">
        <f>IF(AND(H199= "",I199= ""), 0, ROUND(ROUND(J199, 2) * ROUND(IF(I199="",H199,I199),  0), 2))</f>
        <v/>
      </c>
      <c r="L199" s="7"/>
      <c r="N199" s="42">
        <v>0.2</v>
      </c>
      <c r="R199" s="7">
        <v>406</v>
      </c>
    </row>
    <row r="200" spans="1:18" hidden="1">
      <c r="A200" s="7" t="s">
        <v>51</v>
      </c>
    </row>
    <row r="201" spans="1:18">
      <c r="A201" s="7">
        <v>9</v>
      </c>
      <c r="B201" s="35" t="s">
        <v>184</v>
      </c>
      <c r="C201" s="35"/>
      <c r="D201" s="36" t="s">
        <v>159</v>
      </c>
      <c r="E201" s="37"/>
      <c r="F201" s="37"/>
      <c r="G201" s="38" t="s">
        <v>99</v>
      </c>
      <c r="H201" s="39">
        <v>1</v>
      </c>
      <c r="I201" s="39"/>
      <c r="J201" s="40"/>
      <c r="K201" s="41">
        <f>IF(AND(H201= "",I201= ""), 0, ROUND(ROUND(J201, 2) * ROUND(IF(I201="",H201,I201),  0), 2))</f>
        <v/>
      </c>
      <c r="L201" s="7"/>
      <c r="N201" s="42">
        <v>0.2</v>
      </c>
      <c r="R201" s="7">
        <v>406</v>
      </c>
    </row>
    <row r="202" spans="1:18" hidden="1">
      <c r="A202" s="7" t="s">
        <v>51</v>
      </c>
    </row>
    <row r="203" spans="1:18" hidden="1">
      <c r="A203" s="7" t="s">
        <v>65</v>
      </c>
    </row>
    <row r="204" spans="1:18">
      <c r="A204" s="7">
        <v>8</v>
      </c>
      <c r="B204" s="35" t="s">
        <v>185</v>
      </c>
      <c r="C204" s="35"/>
      <c r="D204" s="56" t="s">
        <v>186</v>
      </c>
      <c r="E204" s="56"/>
      <c r="F204" s="56"/>
      <c r="K204" s="57"/>
      <c r="L204" s="7"/>
    </row>
    <row r="205" spans="1:18">
      <c r="A205" s="7">
        <v>9</v>
      </c>
      <c r="B205" s="35" t="s">
        <v>187</v>
      </c>
      <c r="C205" s="35"/>
      <c r="D205" s="36" t="s">
        <v>163</v>
      </c>
      <c r="E205" s="37"/>
      <c r="F205" s="37"/>
      <c r="G205" s="38" t="s">
        <v>49</v>
      </c>
      <c r="H205" s="39">
        <v>1</v>
      </c>
      <c r="I205" s="39"/>
      <c r="J205" s="40"/>
      <c r="K205" s="41">
        <f>IF(AND(H205= "",I205= ""), 0, ROUND(ROUND(J205, 2) * ROUND(IF(I205="",H205,I205),  0), 2))</f>
        <v/>
      </c>
      <c r="L205" s="7"/>
      <c r="N205" s="42">
        <v>0.2</v>
      </c>
      <c r="R205" s="7">
        <v>406</v>
      </c>
    </row>
    <row r="206" spans="1:18" hidden="1">
      <c r="A206" s="7" t="s">
        <v>51</v>
      </c>
    </row>
    <row r="207" spans="1:18">
      <c r="A207" s="7">
        <v>9</v>
      </c>
      <c r="B207" s="35" t="s">
        <v>188</v>
      </c>
      <c r="C207" s="35"/>
      <c r="D207" s="36" t="s">
        <v>189</v>
      </c>
      <c r="E207" s="37"/>
      <c r="F207" s="37"/>
      <c r="G207" s="38" t="s">
        <v>13</v>
      </c>
      <c r="H207" s="39">
        <v>1</v>
      </c>
      <c r="I207" s="39"/>
      <c r="J207" s="40"/>
      <c r="K207" s="41">
        <f>IF(AND(H207= "",I207= ""), 0, ROUND(ROUND(J207, 2) * ROUND(IF(I207="",H207,I207),  0), 2))</f>
        <v/>
      </c>
      <c r="L207" s="7"/>
      <c r="N207" s="42">
        <v>0.2</v>
      </c>
      <c r="R207" s="7">
        <v>406</v>
      </c>
    </row>
    <row r="208" spans="1:18" hidden="1">
      <c r="A208" s="7" t="s">
        <v>51</v>
      </c>
    </row>
    <row r="209" spans="1:18">
      <c r="A209" s="7">
        <v>9</v>
      </c>
      <c r="B209" s="35" t="s">
        <v>190</v>
      </c>
      <c r="C209" s="35"/>
      <c r="D209" s="36" t="s">
        <v>150</v>
      </c>
      <c r="E209" s="37"/>
      <c r="F209" s="37"/>
      <c r="G209" s="38" t="s">
        <v>13</v>
      </c>
      <c r="H209" s="39">
        <v>1</v>
      </c>
      <c r="I209" s="39"/>
      <c r="J209" s="40"/>
      <c r="K209" s="41">
        <f>IF(AND(H209= "",I209= ""), 0, ROUND(ROUND(J209, 2) * ROUND(IF(I209="",H209,I209),  0), 2))</f>
        <v/>
      </c>
      <c r="L209" s="7"/>
      <c r="N209" s="42">
        <v>0.2</v>
      </c>
      <c r="R209" s="7">
        <v>406</v>
      </c>
    </row>
    <row r="210" spans="1:18" hidden="1">
      <c r="A210" s="7" t="s">
        <v>51</v>
      </c>
    </row>
    <row r="211" spans="1:18">
      <c r="A211" s="7">
        <v>9</v>
      </c>
      <c r="B211" s="35" t="s">
        <v>191</v>
      </c>
      <c r="C211" s="35"/>
      <c r="D211" s="36" t="s">
        <v>98</v>
      </c>
      <c r="E211" s="37"/>
      <c r="F211" s="37"/>
      <c r="G211" s="38" t="s">
        <v>99</v>
      </c>
      <c r="H211" s="39">
        <v>1</v>
      </c>
      <c r="I211" s="39"/>
      <c r="J211" s="40"/>
      <c r="K211" s="41">
        <f>IF(AND(H211= "",I211= ""), 0, ROUND(ROUND(J211, 2) * ROUND(IF(I211="",H211,I211),  0), 2))</f>
        <v/>
      </c>
      <c r="L211" s="7"/>
      <c r="N211" s="42">
        <v>0.2</v>
      </c>
      <c r="R211" s="7">
        <v>406</v>
      </c>
    </row>
    <row r="212" spans="1:18" hidden="1">
      <c r="A212" s="7" t="s">
        <v>51</v>
      </c>
    </row>
    <row r="213" spans="1:18">
      <c r="A213" s="7">
        <v>9</v>
      </c>
      <c r="B213" s="35" t="s">
        <v>192</v>
      </c>
      <c r="C213" s="35"/>
      <c r="D213" s="36" t="s">
        <v>103</v>
      </c>
      <c r="E213" s="37"/>
      <c r="F213" s="37"/>
      <c r="G213" s="38" t="s">
        <v>13</v>
      </c>
      <c r="H213" s="39">
        <v>1</v>
      </c>
      <c r="I213" s="39"/>
      <c r="J213" s="40"/>
      <c r="K213" s="41">
        <f>IF(AND(H213= "",I213= ""), 0, ROUND(ROUND(J213, 2) * ROUND(IF(I213="",H213,I213),  0), 2))</f>
        <v/>
      </c>
      <c r="L213" s="7"/>
      <c r="N213" s="42">
        <v>0.2</v>
      </c>
      <c r="R213" s="7">
        <v>406</v>
      </c>
    </row>
    <row r="214" spans="1:18" hidden="1">
      <c r="A214" s="7" t="s">
        <v>51</v>
      </c>
    </row>
    <row r="215" spans="1:18">
      <c r="A215" s="7">
        <v>9</v>
      </c>
      <c r="B215" s="35" t="s">
        <v>193</v>
      </c>
      <c r="C215" s="35"/>
      <c r="D215" s="36" t="s">
        <v>159</v>
      </c>
      <c r="E215" s="37"/>
      <c r="F215" s="37"/>
      <c r="G215" s="38" t="s">
        <v>99</v>
      </c>
      <c r="H215" s="39">
        <v>1</v>
      </c>
      <c r="I215" s="39"/>
      <c r="J215" s="40"/>
      <c r="K215" s="41">
        <f>IF(AND(H215= "",I215= ""), 0, ROUND(ROUND(J215, 2) * ROUND(IF(I215="",H215,I215),  0), 2))</f>
        <v/>
      </c>
      <c r="L215" s="7"/>
      <c r="N215" s="42">
        <v>0.2</v>
      </c>
      <c r="R215" s="7">
        <v>406</v>
      </c>
    </row>
    <row r="216" spans="1:18" hidden="1">
      <c r="A216" s="7" t="s">
        <v>51</v>
      </c>
    </row>
    <row r="217" spans="1:18" hidden="1">
      <c r="A217" s="7" t="s">
        <v>65</v>
      </c>
    </row>
    <row r="218" spans="1:18">
      <c r="A218" s="7">
        <v>8</v>
      </c>
      <c r="B218" s="35" t="s">
        <v>194</v>
      </c>
      <c r="C218" s="35"/>
      <c r="D218" s="56" t="s">
        <v>195</v>
      </c>
      <c r="E218" s="56"/>
      <c r="F218" s="56"/>
      <c r="K218" s="57"/>
      <c r="L218" s="7"/>
    </row>
    <row r="219" spans="1:18">
      <c r="A219" s="7">
        <v>9</v>
      </c>
      <c r="B219" s="35" t="s">
        <v>196</v>
      </c>
      <c r="C219" s="35"/>
      <c r="D219" s="36" t="s">
        <v>163</v>
      </c>
      <c r="E219" s="37"/>
      <c r="F219" s="37"/>
      <c r="G219" s="38" t="s">
        <v>49</v>
      </c>
      <c r="H219" s="39">
        <v>1</v>
      </c>
      <c r="I219" s="39"/>
      <c r="J219" s="40"/>
      <c r="K219" s="41">
        <f>IF(AND(H219= "",I219= ""), 0, ROUND(ROUND(J219, 2) * ROUND(IF(I219="",H219,I219),  0), 2))</f>
        <v/>
      </c>
      <c r="L219" s="7"/>
      <c r="N219" s="42">
        <v>0.2</v>
      </c>
      <c r="R219" s="7">
        <v>406</v>
      </c>
    </row>
    <row r="220" spans="1:18" hidden="1">
      <c r="A220" s="7" t="s">
        <v>51</v>
      </c>
    </row>
    <row r="221" spans="1:18">
      <c r="A221" s="7">
        <v>9</v>
      </c>
      <c r="B221" s="35" t="s">
        <v>197</v>
      </c>
      <c r="C221" s="35"/>
      <c r="D221" s="36" t="s">
        <v>189</v>
      </c>
      <c r="E221" s="37"/>
      <c r="F221" s="37"/>
      <c r="G221" s="38" t="s">
        <v>13</v>
      </c>
      <c r="H221" s="39">
        <v>1</v>
      </c>
      <c r="I221" s="39"/>
      <c r="J221" s="40"/>
      <c r="K221" s="41">
        <f>IF(AND(H221= "",I221= ""), 0, ROUND(ROUND(J221, 2) * ROUND(IF(I221="",H221,I221),  0), 2))</f>
        <v/>
      </c>
      <c r="L221" s="7"/>
      <c r="N221" s="42">
        <v>0.2</v>
      </c>
      <c r="R221" s="7">
        <v>406</v>
      </c>
    </row>
    <row r="222" spans="1:18" hidden="1">
      <c r="A222" s="7" t="s">
        <v>51</v>
      </c>
    </row>
    <row r="223" spans="1:18">
      <c r="A223" s="7">
        <v>9</v>
      </c>
      <c r="B223" s="35" t="s">
        <v>198</v>
      </c>
      <c r="C223" s="35"/>
      <c r="D223" s="36" t="s">
        <v>150</v>
      </c>
      <c r="E223" s="37"/>
      <c r="F223" s="37"/>
      <c r="G223" s="38" t="s">
        <v>13</v>
      </c>
      <c r="H223" s="39">
        <v>1</v>
      </c>
      <c r="I223" s="39"/>
      <c r="J223" s="40"/>
      <c r="K223" s="41">
        <f>IF(AND(H223= "",I223= ""), 0, ROUND(ROUND(J223, 2) * ROUND(IF(I223="",H223,I223),  0), 2))</f>
        <v/>
      </c>
      <c r="L223" s="7"/>
      <c r="N223" s="42">
        <v>0.2</v>
      </c>
      <c r="R223" s="7">
        <v>406</v>
      </c>
    </row>
    <row r="224" spans="1:18" hidden="1">
      <c r="A224" s="7" t="s">
        <v>51</v>
      </c>
    </row>
    <row r="225" spans="1:18">
      <c r="A225" s="7">
        <v>9</v>
      </c>
      <c r="B225" s="35" t="s">
        <v>199</v>
      </c>
      <c r="C225" s="35"/>
      <c r="D225" s="36" t="s">
        <v>98</v>
      </c>
      <c r="E225" s="37"/>
      <c r="F225" s="37"/>
      <c r="G225" s="38" t="s">
        <v>99</v>
      </c>
      <c r="H225" s="39">
        <v>1</v>
      </c>
      <c r="I225" s="39"/>
      <c r="J225" s="40"/>
      <c r="K225" s="41">
        <f>IF(AND(H225= "",I225= ""), 0, ROUND(ROUND(J225, 2) * ROUND(IF(I225="",H225,I225),  0), 2))</f>
        <v/>
      </c>
      <c r="L225" s="7"/>
      <c r="N225" s="42">
        <v>0.2</v>
      </c>
      <c r="R225" s="7">
        <v>406</v>
      </c>
    </row>
    <row r="226" spans="1:18" hidden="1">
      <c r="A226" s="7" t="s">
        <v>51</v>
      </c>
    </row>
    <row r="227" spans="1:18">
      <c r="A227" s="7">
        <v>9</v>
      </c>
      <c r="B227" s="35" t="s">
        <v>200</v>
      </c>
      <c r="C227" s="35"/>
      <c r="D227" s="36" t="s">
        <v>103</v>
      </c>
      <c r="E227" s="37"/>
      <c r="F227" s="37"/>
      <c r="G227" s="38" t="s">
        <v>13</v>
      </c>
      <c r="H227" s="39">
        <v>1</v>
      </c>
      <c r="I227" s="39"/>
      <c r="J227" s="40"/>
      <c r="K227" s="41">
        <f>IF(AND(H227= "",I227= ""), 0, ROUND(ROUND(J227, 2) * ROUND(IF(I227="",H227,I227),  0), 2))</f>
        <v/>
      </c>
      <c r="L227" s="7"/>
      <c r="N227" s="42">
        <v>0.2</v>
      </c>
      <c r="R227" s="7">
        <v>406</v>
      </c>
    </row>
    <row r="228" spans="1:18" hidden="1">
      <c r="A228" s="7" t="s">
        <v>51</v>
      </c>
    </row>
    <row r="229" spans="1:18">
      <c r="A229" s="7">
        <v>9</v>
      </c>
      <c r="B229" s="35" t="s">
        <v>201</v>
      </c>
      <c r="C229" s="35"/>
      <c r="D229" s="36" t="s">
        <v>159</v>
      </c>
      <c r="E229" s="37"/>
      <c r="F229" s="37"/>
      <c r="G229" s="38" t="s">
        <v>99</v>
      </c>
      <c r="H229" s="39">
        <v>1</v>
      </c>
      <c r="I229" s="39"/>
      <c r="J229" s="40"/>
      <c r="K229" s="41">
        <f>IF(AND(H229= "",I229= ""), 0, ROUND(ROUND(J229, 2) * ROUND(IF(I229="",H229,I229),  0), 2))</f>
        <v/>
      </c>
      <c r="L229" s="7"/>
      <c r="N229" s="42">
        <v>0.2</v>
      </c>
      <c r="R229" s="7">
        <v>406</v>
      </c>
    </row>
    <row r="230" spans="1:18" hidden="1">
      <c r="A230" s="7" t="s">
        <v>51</v>
      </c>
    </row>
    <row r="231" spans="1:18" hidden="1">
      <c r="A231" s="7" t="s">
        <v>65</v>
      </c>
    </row>
    <row r="232" spans="1:18">
      <c r="A232" s="7">
        <v>8</v>
      </c>
      <c r="B232" s="35" t="s">
        <v>202</v>
      </c>
      <c r="C232" s="35"/>
      <c r="D232" s="56" t="s">
        <v>203</v>
      </c>
      <c r="E232" s="56"/>
      <c r="F232" s="56"/>
      <c r="K232" s="57"/>
      <c r="L232" s="7"/>
    </row>
    <row r="233" spans="1:18">
      <c r="A233" s="7">
        <v>9</v>
      </c>
      <c r="B233" s="35" t="s">
        <v>204</v>
      </c>
      <c r="C233" s="35"/>
      <c r="D233" s="36" t="s">
        <v>163</v>
      </c>
      <c r="E233" s="37"/>
      <c r="F233" s="37"/>
      <c r="G233" s="38" t="s">
        <v>49</v>
      </c>
      <c r="H233" s="39">
        <v>1</v>
      </c>
      <c r="I233" s="39"/>
      <c r="J233" s="40"/>
      <c r="K233" s="41">
        <f>IF(AND(H233= "",I233= ""), 0, ROUND(ROUND(J233, 2) * ROUND(IF(I233="",H233,I233),  0), 2))</f>
        <v/>
      </c>
      <c r="L233" s="7"/>
      <c r="N233" s="42">
        <v>0.2</v>
      </c>
      <c r="R233" s="7">
        <v>406</v>
      </c>
    </row>
    <row r="234" spans="1:18" hidden="1">
      <c r="A234" s="7" t="s">
        <v>51</v>
      </c>
    </row>
    <row r="235" spans="1:18">
      <c r="A235" s="7">
        <v>9</v>
      </c>
      <c r="B235" s="35" t="s">
        <v>205</v>
      </c>
      <c r="C235" s="35"/>
      <c r="D235" s="36" t="s">
        <v>189</v>
      </c>
      <c r="E235" s="37"/>
      <c r="F235" s="37"/>
      <c r="G235" s="38" t="s">
        <v>13</v>
      </c>
      <c r="H235" s="39">
        <v>1</v>
      </c>
      <c r="I235" s="39"/>
      <c r="J235" s="40"/>
      <c r="K235" s="41">
        <f>IF(AND(H235= "",I235= ""), 0, ROUND(ROUND(J235, 2) * ROUND(IF(I235="",H235,I235),  0), 2))</f>
        <v/>
      </c>
      <c r="L235" s="7"/>
      <c r="N235" s="42">
        <v>0.2</v>
      </c>
      <c r="R235" s="7">
        <v>406</v>
      </c>
    </row>
    <row r="236" spans="1:18" hidden="1">
      <c r="A236" s="7" t="s">
        <v>51</v>
      </c>
    </row>
    <row r="237" spans="1:18">
      <c r="A237" s="7">
        <v>9</v>
      </c>
      <c r="B237" s="35" t="s">
        <v>206</v>
      </c>
      <c r="C237" s="35"/>
      <c r="D237" s="36" t="s">
        <v>150</v>
      </c>
      <c r="E237" s="37"/>
      <c r="F237" s="37"/>
      <c r="G237" s="38" t="s">
        <v>13</v>
      </c>
      <c r="H237" s="39">
        <v>1</v>
      </c>
      <c r="I237" s="39"/>
      <c r="J237" s="40"/>
      <c r="K237" s="41">
        <f>IF(AND(H237= "",I237= ""), 0, ROUND(ROUND(J237, 2) * ROUND(IF(I237="",H237,I237),  0), 2))</f>
        <v/>
      </c>
      <c r="L237" s="7"/>
      <c r="N237" s="42">
        <v>0.2</v>
      </c>
      <c r="R237" s="7">
        <v>406</v>
      </c>
    </row>
    <row r="238" spans="1:18" hidden="1">
      <c r="A238" s="7" t="s">
        <v>51</v>
      </c>
    </row>
    <row r="239" spans="1:18">
      <c r="A239" s="7">
        <v>9</v>
      </c>
      <c r="B239" s="35" t="s">
        <v>207</v>
      </c>
      <c r="C239" s="35"/>
      <c r="D239" s="36" t="s">
        <v>98</v>
      </c>
      <c r="E239" s="37"/>
      <c r="F239" s="37"/>
      <c r="G239" s="38" t="s">
        <v>99</v>
      </c>
      <c r="H239" s="39">
        <v>1</v>
      </c>
      <c r="I239" s="39"/>
      <c r="J239" s="40"/>
      <c r="K239" s="41">
        <f>IF(AND(H239= "",I239= ""), 0, ROUND(ROUND(J239, 2) * ROUND(IF(I239="",H239,I239),  0), 2))</f>
        <v/>
      </c>
      <c r="L239" s="7"/>
      <c r="N239" s="42">
        <v>0.2</v>
      </c>
      <c r="R239" s="7">
        <v>406</v>
      </c>
    </row>
    <row r="240" spans="1:18" hidden="1">
      <c r="A240" s="7" t="s">
        <v>51</v>
      </c>
    </row>
    <row r="241" spans="1:18">
      <c r="A241" s="7">
        <v>9</v>
      </c>
      <c r="B241" s="35" t="s">
        <v>208</v>
      </c>
      <c r="C241" s="35"/>
      <c r="D241" s="36" t="s">
        <v>103</v>
      </c>
      <c r="E241" s="37"/>
      <c r="F241" s="37"/>
      <c r="G241" s="38" t="s">
        <v>13</v>
      </c>
      <c r="H241" s="39">
        <v>1</v>
      </c>
      <c r="I241" s="39"/>
      <c r="J241" s="40"/>
      <c r="K241" s="41">
        <f>IF(AND(H241= "",I241= ""), 0, ROUND(ROUND(J241, 2) * ROUND(IF(I241="",H241,I241),  0), 2))</f>
        <v/>
      </c>
      <c r="L241" s="7"/>
      <c r="N241" s="42">
        <v>0.2</v>
      </c>
      <c r="R241" s="7">
        <v>406</v>
      </c>
    </row>
    <row r="242" spans="1:18" hidden="1">
      <c r="A242" s="7" t="s">
        <v>51</v>
      </c>
    </row>
    <row r="243" spans="1:18">
      <c r="A243" s="7">
        <v>9</v>
      </c>
      <c r="B243" s="35" t="s">
        <v>209</v>
      </c>
      <c r="C243" s="35"/>
      <c r="D243" s="36" t="s">
        <v>159</v>
      </c>
      <c r="E243" s="37"/>
      <c r="F243" s="37"/>
      <c r="G243" s="38" t="s">
        <v>99</v>
      </c>
      <c r="H243" s="39">
        <v>1</v>
      </c>
      <c r="I243" s="39"/>
      <c r="J243" s="40"/>
      <c r="K243" s="41">
        <f>IF(AND(H243= "",I243= ""), 0, ROUND(ROUND(J243, 2) * ROUND(IF(I243="",H243,I243),  0), 2))</f>
        <v/>
      </c>
      <c r="L243" s="7"/>
      <c r="N243" s="42">
        <v>0.2</v>
      </c>
      <c r="R243" s="7">
        <v>406</v>
      </c>
    </row>
    <row r="244" spans="1:18" hidden="1">
      <c r="A244" s="7" t="s">
        <v>51</v>
      </c>
    </row>
    <row r="245" spans="1:18" hidden="1">
      <c r="A245" s="7" t="s">
        <v>65</v>
      </c>
    </row>
    <row r="246" spans="1:18">
      <c r="A246" s="7">
        <v>8</v>
      </c>
      <c r="B246" s="35" t="s">
        <v>210</v>
      </c>
      <c r="C246" s="35"/>
      <c r="D246" s="56" t="s">
        <v>211</v>
      </c>
      <c r="E246" s="56"/>
      <c r="F246" s="56"/>
      <c r="K246" s="57"/>
      <c r="L246" s="7"/>
    </row>
    <row r="247" spans="1:18">
      <c r="A247" s="7">
        <v>9</v>
      </c>
      <c r="B247" s="35" t="s">
        <v>212</v>
      </c>
      <c r="C247" s="35"/>
      <c r="D247" s="36" t="s">
        <v>163</v>
      </c>
      <c r="E247" s="37"/>
      <c r="F247" s="37"/>
      <c r="G247" s="38" t="s">
        <v>49</v>
      </c>
      <c r="H247" s="39">
        <v>1</v>
      </c>
      <c r="I247" s="39"/>
      <c r="J247" s="40"/>
      <c r="K247" s="41">
        <f>IF(AND(H247= "",I247= ""), 0, ROUND(ROUND(J247, 2) * ROUND(IF(I247="",H247,I247),  0), 2))</f>
        <v/>
      </c>
      <c r="L247" s="7"/>
      <c r="N247" s="42">
        <v>0.2</v>
      </c>
      <c r="R247" s="7">
        <v>406</v>
      </c>
    </row>
    <row r="248" spans="1:18" hidden="1">
      <c r="A248" s="7" t="s">
        <v>51</v>
      </c>
    </row>
    <row r="249" spans="1:18">
      <c r="A249" s="7">
        <v>9</v>
      </c>
      <c r="B249" s="35" t="s">
        <v>213</v>
      </c>
      <c r="C249" s="35"/>
      <c r="D249" s="36" t="s">
        <v>119</v>
      </c>
      <c r="E249" s="37"/>
      <c r="F249" s="37"/>
      <c r="G249" s="38" t="s">
        <v>13</v>
      </c>
      <c r="H249" s="39">
        <v>1</v>
      </c>
      <c r="I249" s="39"/>
      <c r="J249" s="40"/>
      <c r="K249" s="41">
        <f>IF(AND(H249= "",I249= ""), 0, ROUND(ROUND(J249, 2) * ROUND(IF(I249="",H249,I249),  0), 2))</f>
        <v/>
      </c>
      <c r="L249" s="7"/>
      <c r="N249" s="42">
        <v>0.2</v>
      </c>
      <c r="R249" s="7">
        <v>406</v>
      </c>
    </row>
    <row r="250" spans="1:18" hidden="1">
      <c r="A250" s="7" t="s">
        <v>51</v>
      </c>
    </row>
    <row r="251" spans="1:18">
      <c r="A251" s="7">
        <v>9</v>
      </c>
      <c r="B251" s="35" t="s">
        <v>214</v>
      </c>
      <c r="C251" s="35"/>
      <c r="D251" s="36" t="s">
        <v>150</v>
      </c>
      <c r="E251" s="37"/>
      <c r="F251" s="37"/>
      <c r="G251" s="38" t="s">
        <v>13</v>
      </c>
      <c r="H251" s="39">
        <v>1</v>
      </c>
      <c r="I251" s="39"/>
      <c r="J251" s="40"/>
      <c r="K251" s="41">
        <f>IF(AND(H251= "",I251= ""), 0, ROUND(ROUND(J251, 2) * ROUND(IF(I251="",H251,I251),  0), 2))</f>
        <v/>
      </c>
      <c r="L251" s="7"/>
      <c r="N251" s="42">
        <v>0.2</v>
      </c>
      <c r="R251" s="7">
        <v>406</v>
      </c>
    </row>
    <row r="252" spans="1:18" hidden="1">
      <c r="A252" s="7" t="s">
        <v>51</v>
      </c>
    </row>
    <row r="253" spans="1:18">
      <c r="A253" s="7">
        <v>9</v>
      </c>
      <c r="B253" s="35" t="s">
        <v>215</v>
      </c>
      <c r="C253" s="35"/>
      <c r="D253" s="36" t="s">
        <v>98</v>
      </c>
      <c r="E253" s="37"/>
      <c r="F253" s="37"/>
      <c r="G253" s="38" t="s">
        <v>99</v>
      </c>
      <c r="H253" s="39">
        <v>1</v>
      </c>
      <c r="I253" s="39"/>
      <c r="J253" s="40"/>
      <c r="K253" s="41">
        <f>IF(AND(H253= "",I253= ""), 0, ROUND(ROUND(J253, 2) * ROUND(IF(I253="",H253,I253),  0), 2))</f>
        <v/>
      </c>
      <c r="L253" s="7"/>
      <c r="N253" s="42">
        <v>0.2</v>
      </c>
      <c r="R253" s="7">
        <v>406</v>
      </c>
    </row>
    <row r="254" spans="1:18" hidden="1">
      <c r="A254" s="7" t="s">
        <v>51</v>
      </c>
    </row>
    <row r="255" spans="1:18">
      <c r="A255" s="7">
        <v>9</v>
      </c>
      <c r="B255" s="35" t="s">
        <v>216</v>
      </c>
      <c r="C255" s="35"/>
      <c r="D255" s="36" t="s">
        <v>103</v>
      </c>
      <c r="E255" s="37"/>
      <c r="F255" s="37"/>
      <c r="G255" s="38" t="s">
        <v>13</v>
      </c>
      <c r="H255" s="39">
        <v>1</v>
      </c>
      <c r="I255" s="39"/>
      <c r="J255" s="40"/>
      <c r="K255" s="41">
        <f>IF(AND(H255= "",I255= ""), 0, ROUND(ROUND(J255, 2) * ROUND(IF(I255="",H255,I255),  0), 2))</f>
        <v/>
      </c>
      <c r="L255" s="7"/>
      <c r="N255" s="42">
        <v>0.2</v>
      </c>
      <c r="R255" s="7">
        <v>406</v>
      </c>
    </row>
    <row r="256" spans="1:18" hidden="1">
      <c r="A256" s="7" t="s">
        <v>51</v>
      </c>
    </row>
    <row r="257" spans="1:18">
      <c r="A257" s="7">
        <v>9</v>
      </c>
      <c r="B257" s="35" t="s">
        <v>217</v>
      </c>
      <c r="C257" s="35"/>
      <c r="D257" s="36" t="s">
        <v>159</v>
      </c>
      <c r="E257" s="37"/>
      <c r="F257" s="37"/>
      <c r="G257" s="38" t="s">
        <v>99</v>
      </c>
      <c r="H257" s="39">
        <v>1</v>
      </c>
      <c r="I257" s="39"/>
      <c r="J257" s="40"/>
      <c r="K257" s="41">
        <f>IF(AND(H257= "",I257= ""), 0, ROUND(ROUND(J257, 2) * ROUND(IF(I257="",H257,I257),  0), 2))</f>
        <v/>
      </c>
      <c r="L257" s="7"/>
      <c r="N257" s="42">
        <v>0.2</v>
      </c>
      <c r="R257" s="7">
        <v>406</v>
      </c>
    </row>
    <row r="258" spans="1:18" hidden="1">
      <c r="A258" s="7" t="s">
        <v>51</v>
      </c>
    </row>
    <row r="259" spans="1:18" hidden="1">
      <c r="A259" s="7" t="s">
        <v>65</v>
      </c>
    </row>
    <row r="260" spans="1:18">
      <c r="A260" s="7">
        <v>8</v>
      </c>
      <c r="B260" s="35" t="s">
        <v>218</v>
      </c>
      <c r="C260" s="35"/>
      <c r="D260" s="56" t="s">
        <v>219</v>
      </c>
      <c r="E260" s="56"/>
      <c r="F260" s="56"/>
      <c r="K260" s="57"/>
      <c r="L260" s="7"/>
    </row>
    <row r="261" spans="1:18">
      <c r="A261" s="7">
        <v>9</v>
      </c>
      <c r="B261" s="35" t="s">
        <v>220</v>
      </c>
      <c r="C261" s="35"/>
      <c r="D261" s="36" t="s">
        <v>163</v>
      </c>
      <c r="E261" s="37"/>
      <c r="F261" s="37"/>
      <c r="G261" s="38" t="s">
        <v>49</v>
      </c>
      <c r="H261" s="39">
        <v>1</v>
      </c>
      <c r="I261" s="39"/>
      <c r="J261" s="40"/>
      <c r="K261" s="41">
        <f>IF(AND(H261= "",I261= ""), 0, ROUND(ROUND(J261, 2) * ROUND(IF(I261="",H261,I261),  0), 2))</f>
        <v/>
      </c>
      <c r="L261" s="7"/>
      <c r="N261" s="42">
        <v>0.2</v>
      </c>
      <c r="R261" s="7">
        <v>406</v>
      </c>
    </row>
    <row r="262" spans="1:18" hidden="1">
      <c r="A262" s="7" t="s">
        <v>51</v>
      </c>
    </row>
    <row r="263" spans="1:18">
      <c r="A263" s="7">
        <v>9</v>
      </c>
      <c r="B263" s="35" t="s">
        <v>221</v>
      </c>
      <c r="C263" s="35"/>
      <c r="D263" s="36" t="s">
        <v>119</v>
      </c>
      <c r="E263" s="37"/>
      <c r="F263" s="37"/>
      <c r="G263" s="38" t="s">
        <v>13</v>
      </c>
      <c r="H263" s="39">
        <v>1</v>
      </c>
      <c r="I263" s="39"/>
      <c r="J263" s="40"/>
      <c r="K263" s="41">
        <f>IF(AND(H263= "",I263= ""), 0, ROUND(ROUND(J263, 2) * ROUND(IF(I263="",H263,I263),  0), 2))</f>
        <v/>
      </c>
      <c r="L263" s="7"/>
      <c r="N263" s="42">
        <v>0.2</v>
      </c>
      <c r="R263" s="7">
        <v>406</v>
      </c>
    </row>
    <row r="264" spans="1:18" hidden="1">
      <c r="A264" s="7" t="s">
        <v>51</v>
      </c>
    </row>
    <row r="265" spans="1:18">
      <c r="A265" s="7">
        <v>9</v>
      </c>
      <c r="B265" s="35" t="s">
        <v>222</v>
      </c>
      <c r="C265" s="35"/>
      <c r="D265" s="36" t="s">
        <v>150</v>
      </c>
      <c r="E265" s="37"/>
      <c r="F265" s="37"/>
      <c r="G265" s="38" t="s">
        <v>13</v>
      </c>
      <c r="H265" s="39">
        <v>1</v>
      </c>
      <c r="I265" s="39"/>
      <c r="J265" s="40"/>
      <c r="K265" s="41">
        <f>IF(AND(H265= "",I265= ""), 0, ROUND(ROUND(J265, 2) * ROUND(IF(I265="",H265,I265),  0), 2))</f>
        <v/>
      </c>
      <c r="L265" s="7"/>
      <c r="N265" s="42">
        <v>0.2</v>
      </c>
      <c r="R265" s="7">
        <v>406</v>
      </c>
    </row>
    <row r="266" spans="1:18" hidden="1">
      <c r="A266" s="7" t="s">
        <v>51</v>
      </c>
    </row>
    <row r="267" spans="1:18">
      <c r="A267" s="7">
        <v>9</v>
      </c>
      <c r="B267" s="35" t="s">
        <v>223</v>
      </c>
      <c r="C267" s="35"/>
      <c r="D267" s="36" t="s">
        <v>98</v>
      </c>
      <c r="E267" s="37"/>
      <c r="F267" s="37"/>
      <c r="G267" s="38" t="s">
        <v>99</v>
      </c>
      <c r="H267" s="39">
        <v>1</v>
      </c>
      <c r="I267" s="39"/>
      <c r="J267" s="40"/>
      <c r="K267" s="41">
        <f>IF(AND(H267= "",I267= ""), 0, ROUND(ROUND(J267, 2) * ROUND(IF(I267="",H267,I267),  0), 2))</f>
        <v/>
      </c>
      <c r="L267" s="7"/>
      <c r="N267" s="42">
        <v>0.2</v>
      </c>
      <c r="R267" s="7">
        <v>406</v>
      </c>
    </row>
    <row r="268" spans="1:18" hidden="1">
      <c r="A268" s="7" t="s">
        <v>51</v>
      </c>
    </row>
    <row r="269" spans="1:18">
      <c r="A269" s="7">
        <v>9</v>
      </c>
      <c r="B269" s="35" t="s">
        <v>224</v>
      </c>
      <c r="C269" s="35"/>
      <c r="D269" s="36" t="s">
        <v>103</v>
      </c>
      <c r="E269" s="37"/>
      <c r="F269" s="37"/>
      <c r="G269" s="38" t="s">
        <v>13</v>
      </c>
      <c r="H269" s="39">
        <v>1</v>
      </c>
      <c r="I269" s="39"/>
      <c r="J269" s="40"/>
      <c r="K269" s="41">
        <f>IF(AND(H269= "",I269= ""), 0, ROUND(ROUND(J269, 2) * ROUND(IF(I269="",H269,I269),  0), 2))</f>
        <v/>
      </c>
      <c r="L269" s="7"/>
      <c r="N269" s="42">
        <v>0.2</v>
      </c>
      <c r="R269" s="7">
        <v>406</v>
      </c>
    </row>
    <row r="270" spans="1:18" hidden="1">
      <c r="A270" s="7" t="s">
        <v>51</v>
      </c>
    </row>
    <row r="271" spans="1:18">
      <c r="A271" s="7">
        <v>9</v>
      </c>
      <c r="B271" s="35" t="s">
        <v>225</v>
      </c>
      <c r="C271" s="35"/>
      <c r="D271" s="36" t="s">
        <v>159</v>
      </c>
      <c r="E271" s="37"/>
      <c r="F271" s="37"/>
      <c r="G271" s="38" t="s">
        <v>99</v>
      </c>
      <c r="H271" s="39">
        <v>1</v>
      </c>
      <c r="I271" s="39"/>
      <c r="J271" s="40"/>
      <c r="K271" s="41">
        <f>IF(AND(H271= "",I271= ""), 0, ROUND(ROUND(J271, 2) * ROUND(IF(I271="",H271,I271),  0), 2))</f>
        <v/>
      </c>
      <c r="L271" s="7"/>
      <c r="N271" s="42">
        <v>0.2</v>
      </c>
      <c r="R271" s="7">
        <v>406</v>
      </c>
    </row>
    <row r="272" spans="1:18" hidden="1">
      <c r="A272" s="7" t="s">
        <v>51</v>
      </c>
    </row>
    <row r="273" spans="1:18" hidden="1">
      <c r="A273" s="7" t="s">
        <v>65</v>
      </c>
    </row>
    <row r="274" spans="1:18">
      <c r="A274" s="7">
        <v>8</v>
      </c>
      <c r="B274" s="35" t="s">
        <v>226</v>
      </c>
      <c r="C274" s="35"/>
      <c r="D274" s="56" t="s">
        <v>227</v>
      </c>
      <c r="E274" s="56"/>
      <c r="F274" s="56"/>
      <c r="K274" s="57"/>
      <c r="L274" s="7"/>
    </row>
    <row r="275" spans="1:18">
      <c r="A275" s="7">
        <v>9</v>
      </c>
      <c r="B275" s="35" t="s">
        <v>228</v>
      </c>
      <c r="C275" s="35"/>
      <c r="D275" s="36" t="s">
        <v>163</v>
      </c>
      <c r="E275" s="37"/>
      <c r="F275" s="37"/>
      <c r="G275" s="38" t="s">
        <v>49</v>
      </c>
      <c r="H275" s="39">
        <v>1</v>
      </c>
      <c r="I275" s="39"/>
      <c r="J275" s="40"/>
      <c r="K275" s="41">
        <f>IF(AND(H275= "",I275= ""), 0, ROUND(ROUND(J275, 2) * ROUND(IF(I275="",H275,I275),  0), 2))</f>
        <v/>
      </c>
      <c r="L275" s="7"/>
      <c r="N275" s="42">
        <v>0.2</v>
      </c>
      <c r="R275" s="7">
        <v>406</v>
      </c>
    </row>
    <row r="276" spans="1:18" hidden="1">
      <c r="A276" s="7" t="s">
        <v>51</v>
      </c>
    </row>
    <row r="277" spans="1:18">
      <c r="A277" s="7">
        <v>9</v>
      </c>
      <c r="B277" s="35" t="s">
        <v>229</v>
      </c>
      <c r="C277" s="35"/>
      <c r="D277" s="36" t="s">
        <v>119</v>
      </c>
      <c r="E277" s="37"/>
      <c r="F277" s="37"/>
      <c r="G277" s="38" t="s">
        <v>13</v>
      </c>
      <c r="H277" s="39">
        <v>1</v>
      </c>
      <c r="I277" s="39"/>
      <c r="J277" s="40"/>
      <c r="K277" s="41">
        <f>IF(AND(H277= "",I277= ""), 0, ROUND(ROUND(J277, 2) * ROUND(IF(I277="",H277,I277),  0), 2))</f>
        <v/>
      </c>
      <c r="L277" s="7"/>
      <c r="N277" s="42">
        <v>0.2</v>
      </c>
      <c r="R277" s="7">
        <v>406</v>
      </c>
    </row>
    <row r="278" spans="1:18" hidden="1">
      <c r="A278" s="7" t="s">
        <v>51</v>
      </c>
    </row>
    <row r="279" spans="1:18">
      <c r="A279" s="7">
        <v>9</v>
      </c>
      <c r="B279" s="35" t="s">
        <v>230</v>
      </c>
      <c r="C279" s="35"/>
      <c r="D279" s="36" t="s">
        <v>150</v>
      </c>
      <c r="E279" s="37"/>
      <c r="F279" s="37"/>
      <c r="G279" s="38" t="s">
        <v>13</v>
      </c>
      <c r="H279" s="39">
        <v>1</v>
      </c>
      <c r="I279" s="39"/>
      <c r="J279" s="40"/>
      <c r="K279" s="41">
        <f>IF(AND(H279= "",I279= ""), 0, ROUND(ROUND(J279, 2) * ROUND(IF(I279="",H279,I279),  0), 2))</f>
        <v/>
      </c>
      <c r="L279" s="7"/>
      <c r="N279" s="42">
        <v>0.2</v>
      </c>
      <c r="R279" s="7">
        <v>406</v>
      </c>
    </row>
    <row r="280" spans="1:18" hidden="1">
      <c r="A280" s="7" t="s">
        <v>51</v>
      </c>
    </row>
    <row r="281" spans="1:18">
      <c r="A281" s="7">
        <v>9</v>
      </c>
      <c r="B281" s="35" t="s">
        <v>231</v>
      </c>
      <c r="C281" s="35"/>
      <c r="D281" s="36" t="s">
        <v>98</v>
      </c>
      <c r="E281" s="37"/>
      <c r="F281" s="37"/>
      <c r="G281" s="38" t="s">
        <v>99</v>
      </c>
      <c r="H281" s="39">
        <v>1</v>
      </c>
      <c r="I281" s="39"/>
      <c r="J281" s="40"/>
      <c r="K281" s="41">
        <f>IF(AND(H281= "",I281= ""), 0, ROUND(ROUND(J281, 2) * ROUND(IF(I281="",H281,I281),  0), 2))</f>
        <v/>
      </c>
      <c r="L281" s="7"/>
      <c r="N281" s="42">
        <v>0.2</v>
      </c>
      <c r="R281" s="7">
        <v>406</v>
      </c>
    </row>
    <row r="282" spans="1:18" hidden="1">
      <c r="A282" s="7" t="s">
        <v>51</v>
      </c>
    </row>
    <row r="283" spans="1:18">
      <c r="A283" s="7">
        <v>9</v>
      </c>
      <c r="B283" s="35" t="s">
        <v>232</v>
      </c>
      <c r="C283" s="35"/>
      <c r="D283" s="36" t="s">
        <v>103</v>
      </c>
      <c r="E283" s="37"/>
      <c r="F283" s="37"/>
      <c r="G283" s="38" t="s">
        <v>13</v>
      </c>
      <c r="H283" s="39">
        <v>1</v>
      </c>
      <c r="I283" s="39"/>
      <c r="J283" s="40"/>
      <c r="K283" s="41">
        <f>IF(AND(H283= "",I283= ""), 0, ROUND(ROUND(J283, 2) * ROUND(IF(I283="",H283,I283),  0), 2))</f>
        <v/>
      </c>
      <c r="L283" s="7"/>
      <c r="N283" s="42">
        <v>0.2</v>
      </c>
      <c r="R283" s="7">
        <v>406</v>
      </c>
    </row>
    <row r="284" spans="1:18" hidden="1">
      <c r="A284" s="7" t="s">
        <v>51</v>
      </c>
    </row>
    <row r="285" spans="1:18">
      <c r="A285" s="7">
        <v>9</v>
      </c>
      <c r="B285" s="35" t="s">
        <v>233</v>
      </c>
      <c r="C285" s="35"/>
      <c r="D285" s="36" t="s">
        <v>159</v>
      </c>
      <c r="E285" s="37"/>
      <c r="F285" s="37"/>
      <c r="G285" s="38" t="s">
        <v>99</v>
      </c>
      <c r="H285" s="39">
        <v>1</v>
      </c>
      <c r="I285" s="39"/>
      <c r="J285" s="40"/>
      <c r="K285" s="41">
        <f>IF(AND(H285= "",I285= ""), 0, ROUND(ROUND(J285, 2) * ROUND(IF(I285="",H285,I285),  0), 2))</f>
        <v/>
      </c>
      <c r="L285" s="7"/>
      <c r="N285" s="42">
        <v>0.2</v>
      </c>
      <c r="R285" s="7">
        <v>406</v>
      </c>
    </row>
    <row r="286" spans="1:18" hidden="1">
      <c r="A286" s="7" t="s">
        <v>51</v>
      </c>
    </row>
    <row r="287" spans="1:18" hidden="1">
      <c r="A287" s="7" t="s">
        <v>65</v>
      </c>
    </row>
    <row r="288" spans="1:18">
      <c r="A288" s="7">
        <v>8</v>
      </c>
      <c r="B288" s="35" t="s">
        <v>234</v>
      </c>
      <c r="C288" s="35"/>
      <c r="D288" s="56" t="s">
        <v>235</v>
      </c>
      <c r="E288" s="56"/>
      <c r="F288" s="56"/>
      <c r="K288" s="57"/>
      <c r="L288" s="7"/>
    </row>
    <row r="289" spans="1:18">
      <c r="A289" s="7">
        <v>9</v>
      </c>
      <c r="B289" s="35" t="s">
        <v>236</v>
      </c>
      <c r="C289" s="35"/>
      <c r="D289" s="36" t="s">
        <v>163</v>
      </c>
      <c r="E289" s="37"/>
      <c r="F289" s="37"/>
      <c r="G289" s="38" t="s">
        <v>49</v>
      </c>
      <c r="H289" s="39">
        <v>1</v>
      </c>
      <c r="I289" s="39"/>
      <c r="J289" s="40"/>
      <c r="K289" s="41">
        <f>IF(AND(H289= "",I289= ""), 0, ROUND(ROUND(J289, 2) * ROUND(IF(I289="",H289,I289),  0), 2))</f>
        <v/>
      </c>
      <c r="L289" s="7"/>
      <c r="N289" s="42">
        <v>0.2</v>
      </c>
      <c r="R289" s="7">
        <v>406</v>
      </c>
    </row>
    <row r="290" spans="1:18" hidden="1">
      <c r="A290" s="7" t="s">
        <v>51</v>
      </c>
    </row>
    <row r="291" spans="1:18">
      <c r="A291" s="7">
        <v>9</v>
      </c>
      <c r="B291" s="35" t="s">
        <v>237</v>
      </c>
      <c r="C291" s="35"/>
      <c r="D291" s="36" t="s">
        <v>119</v>
      </c>
      <c r="E291" s="37"/>
      <c r="F291" s="37"/>
      <c r="G291" s="38" t="s">
        <v>13</v>
      </c>
      <c r="H291" s="39">
        <v>1</v>
      </c>
      <c r="I291" s="39"/>
      <c r="J291" s="40"/>
      <c r="K291" s="41">
        <f>IF(AND(H291= "",I291= ""), 0, ROUND(ROUND(J291, 2) * ROUND(IF(I291="",H291,I291),  0), 2))</f>
        <v/>
      </c>
      <c r="L291" s="7"/>
      <c r="N291" s="42">
        <v>0.2</v>
      </c>
      <c r="R291" s="7">
        <v>406</v>
      </c>
    </row>
    <row r="292" spans="1:18" hidden="1">
      <c r="A292" s="7" t="s">
        <v>51</v>
      </c>
    </row>
    <row r="293" spans="1:18">
      <c r="A293" s="7">
        <v>9</v>
      </c>
      <c r="B293" s="35" t="s">
        <v>238</v>
      </c>
      <c r="C293" s="35"/>
      <c r="D293" s="36" t="s">
        <v>150</v>
      </c>
      <c r="E293" s="37"/>
      <c r="F293" s="37"/>
      <c r="G293" s="38" t="s">
        <v>13</v>
      </c>
      <c r="H293" s="39">
        <v>1</v>
      </c>
      <c r="I293" s="39"/>
      <c r="J293" s="40"/>
      <c r="K293" s="41">
        <f>IF(AND(H293= "",I293= ""), 0, ROUND(ROUND(J293, 2) * ROUND(IF(I293="",H293,I293),  0), 2))</f>
        <v/>
      </c>
      <c r="L293" s="7"/>
      <c r="N293" s="42">
        <v>0.2</v>
      </c>
      <c r="R293" s="7">
        <v>406</v>
      </c>
    </row>
    <row r="294" spans="1:18" hidden="1">
      <c r="A294" s="7" t="s">
        <v>51</v>
      </c>
    </row>
    <row r="295" spans="1:18">
      <c r="A295" s="7">
        <v>9</v>
      </c>
      <c r="B295" s="35" t="s">
        <v>239</v>
      </c>
      <c r="C295" s="35"/>
      <c r="D295" s="36" t="s">
        <v>98</v>
      </c>
      <c r="E295" s="37"/>
      <c r="F295" s="37"/>
      <c r="G295" s="38" t="s">
        <v>99</v>
      </c>
      <c r="H295" s="39">
        <v>1</v>
      </c>
      <c r="I295" s="39"/>
      <c r="J295" s="40"/>
      <c r="K295" s="41">
        <f>IF(AND(H295= "",I295= ""), 0, ROUND(ROUND(J295, 2) * ROUND(IF(I295="",H295,I295),  0), 2))</f>
        <v/>
      </c>
      <c r="L295" s="7"/>
      <c r="N295" s="42">
        <v>0.2</v>
      </c>
      <c r="R295" s="7">
        <v>406</v>
      </c>
    </row>
    <row r="296" spans="1:18" hidden="1">
      <c r="A296" s="7" t="s">
        <v>51</v>
      </c>
    </row>
    <row r="297" spans="1:18">
      <c r="A297" s="7">
        <v>9</v>
      </c>
      <c r="B297" s="35" t="s">
        <v>240</v>
      </c>
      <c r="C297" s="35"/>
      <c r="D297" s="36" t="s">
        <v>103</v>
      </c>
      <c r="E297" s="37"/>
      <c r="F297" s="37"/>
      <c r="G297" s="38" t="s">
        <v>13</v>
      </c>
      <c r="H297" s="39">
        <v>1</v>
      </c>
      <c r="I297" s="39"/>
      <c r="J297" s="40"/>
      <c r="K297" s="41">
        <f>IF(AND(H297= "",I297= ""), 0, ROUND(ROUND(J297, 2) * ROUND(IF(I297="",H297,I297),  0), 2))</f>
        <v/>
      </c>
      <c r="L297" s="7"/>
      <c r="N297" s="42">
        <v>0.2</v>
      </c>
      <c r="R297" s="7">
        <v>406</v>
      </c>
    </row>
    <row r="298" spans="1:18" hidden="1">
      <c r="A298" s="7" t="s">
        <v>51</v>
      </c>
    </row>
    <row r="299" spans="1:18">
      <c r="A299" s="7">
        <v>9</v>
      </c>
      <c r="B299" s="35" t="s">
        <v>241</v>
      </c>
      <c r="C299" s="35"/>
      <c r="D299" s="36" t="s">
        <v>159</v>
      </c>
      <c r="E299" s="37"/>
      <c r="F299" s="37"/>
      <c r="G299" s="38" t="s">
        <v>99</v>
      </c>
      <c r="H299" s="39">
        <v>1</v>
      </c>
      <c r="I299" s="39"/>
      <c r="J299" s="40"/>
      <c r="K299" s="41">
        <f>IF(AND(H299= "",I299= ""), 0, ROUND(ROUND(J299, 2) * ROUND(IF(I299="",H299,I299),  0), 2))</f>
        <v/>
      </c>
      <c r="L299" s="7"/>
      <c r="N299" s="42">
        <v>0.2</v>
      </c>
      <c r="R299" s="7">
        <v>406</v>
      </c>
    </row>
    <row r="300" spans="1:18" hidden="1">
      <c r="A300" s="7" t="s">
        <v>51</v>
      </c>
    </row>
    <row r="301" spans="1:18" hidden="1">
      <c r="A301" s="7" t="s">
        <v>65</v>
      </c>
    </row>
    <row r="302" spans="1:18">
      <c r="A302" s="7">
        <v>8</v>
      </c>
      <c r="B302" s="35" t="s">
        <v>242</v>
      </c>
      <c r="C302" s="35"/>
      <c r="D302" s="56" t="s">
        <v>243</v>
      </c>
      <c r="E302" s="56"/>
      <c r="F302" s="56"/>
      <c r="K302" s="57"/>
      <c r="L302" s="7"/>
    </row>
    <row r="303" spans="1:18">
      <c r="A303" s="7">
        <v>9</v>
      </c>
      <c r="B303" s="35" t="s">
        <v>244</v>
      </c>
      <c r="C303" s="35"/>
      <c r="D303" s="36" t="s">
        <v>163</v>
      </c>
      <c r="E303" s="37"/>
      <c r="F303" s="37"/>
      <c r="G303" s="38" t="s">
        <v>49</v>
      </c>
      <c r="H303" s="39">
        <v>1</v>
      </c>
      <c r="I303" s="39"/>
      <c r="J303" s="40"/>
      <c r="K303" s="41">
        <f>IF(AND(H303= "",I303= ""), 0, ROUND(ROUND(J303, 2) * ROUND(IF(I303="",H303,I303),  0), 2))</f>
        <v/>
      </c>
      <c r="L303" s="7"/>
      <c r="N303" s="42">
        <v>0.2</v>
      </c>
      <c r="R303" s="7">
        <v>406</v>
      </c>
    </row>
    <row r="304" spans="1:18" hidden="1">
      <c r="A304" s="7" t="s">
        <v>51</v>
      </c>
    </row>
    <row r="305" spans="1:18">
      <c r="A305" s="7">
        <v>9</v>
      </c>
      <c r="B305" s="35" t="s">
        <v>245</v>
      </c>
      <c r="C305" s="35"/>
      <c r="D305" s="36" t="s">
        <v>119</v>
      </c>
      <c r="E305" s="37"/>
      <c r="F305" s="37"/>
      <c r="G305" s="38" t="s">
        <v>13</v>
      </c>
      <c r="H305" s="39">
        <v>1</v>
      </c>
      <c r="I305" s="39"/>
      <c r="J305" s="40"/>
      <c r="K305" s="41">
        <f>IF(AND(H305= "",I305= ""), 0, ROUND(ROUND(J305, 2) * ROUND(IF(I305="",H305,I305),  0), 2))</f>
        <v/>
      </c>
      <c r="L305" s="7"/>
      <c r="N305" s="42">
        <v>0.2</v>
      </c>
      <c r="R305" s="7">
        <v>406</v>
      </c>
    </row>
    <row r="306" spans="1:18" hidden="1">
      <c r="A306" s="7" t="s">
        <v>51</v>
      </c>
    </row>
    <row r="307" spans="1:18">
      <c r="A307" s="7">
        <v>9</v>
      </c>
      <c r="B307" s="35" t="s">
        <v>246</v>
      </c>
      <c r="C307" s="35"/>
      <c r="D307" s="36" t="s">
        <v>150</v>
      </c>
      <c r="E307" s="37"/>
      <c r="F307" s="37"/>
      <c r="G307" s="38" t="s">
        <v>13</v>
      </c>
      <c r="H307" s="39">
        <v>1</v>
      </c>
      <c r="I307" s="39"/>
      <c r="J307" s="40"/>
      <c r="K307" s="41">
        <f>IF(AND(H307= "",I307= ""), 0, ROUND(ROUND(J307, 2) * ROUND(IF(I307="",H307,I307),  0), 2))</f>
        <v/>
      </c>
      <c r="L307" s="7"/>
      <c r="N307" s="42">
        <v>0.2</v>
      </c>
      <c r="R307" s="7">
        <v>406</v>
      </c>
    </row>
    <row r="308" spans="1:18" hidden="1">
      <c r="A308" s="7" t="s">
        <v>51</v>
      </c>
    </row>
    <row r="309" spans="1:18">
      <c r="A309" s="7">
        <v>9</v>
      </c>
      <c r="B309" s="35" t="s">
        <v>247</v>
      </c>
      <c r="C309" s="35"/>
      <c r="D309" s="36" t="s">
        <v>98</v>
      </c>
      <c r="E309" s="37"/>
      <c r="F309" s="37"/>
      <c r="G309" s="38" t="s">
        <v>99</v>
      </c>
      <c r="H309" s="39">
        <v>1</v>
      </c>
      <c r="I309" s="39"/>
      <c r="J309" s="40"/>
      <c r="K309" s="41">
        <f>IF(AND(H309= "",I309= ""), 0, ROUND(ROUND(J309, 2) * ROUND(IF(I309="",H309,I309),  0), 2))</f>
        <v/>
      </c>
      <c r="L309" s="7"/>
      <c r="N309" s="42">
        <v>0.2</v>
      </c>
      <c r="R309" s="7">
        <v>406</v>
      </c>
    </row>
    <row r="310" spans="1:18" hidden="1">
      <c r="A310" s="7" t="s">
        <v>51</v>
      </c>
    </row>
    <row r="311" spans="1:18">
      <c r="A311" s="7">
        <v>9</v>
      </c>
      <c r="B311" s="35" t="s">
        <v>248</v>
      </c>
      <c r="C311" s="35"/>
      <c r="D311" s="36" t="s">
        <v>103</v>
      </c>
      <c r="E311" s="37"/>
      <c r="F311" s="37"/>
      <c r="G311" s="38" t="s">
        <v>13</v>
      </c>
      <c r="H311" s="39">
        <v>1</v>
      </c>
      <c r="I311" s="39"/>
      <c r="J311" s="40"/>
      <c r="K311" s="41">
        <f>IF(AND(H311= "",I311= ""), 0, ROUND(ROUND(J311, 2) * ROUND(IF(I311="",H311,I311),  0), 2))</f>
        <v/>
      </c>
      <c r="L311" s="7"/>
      <c r="N311" s="42">
        <v>0.2</v>
      </c>
      <c r="R311" s="7">
        <v>406</v>
      </c>
    </row>
    <row r="312" spans="1:18" hidden="1">
      <c r="A312" s="7" t="s">
        <v>51</v>
      </c>
    </row>
    <row r="313" spans="1:18">
      <c r="A313" s="7">
        <v>9</v>
      </c>
      <c r="B313" s="35" t="s">
        <v>249</v>
      </c>
      <c r="C313" s="35"/>
      <c r="D313" s="36" t="s">
        <v>159</v>
      </c>
      <c r="E313" s="37"/>
      <c r="F313" s="37"/>
      <c r="G313" s="38" t="s">
        <v>99</v>
      </c>
      <c r="H313" s="39">
        <v>1</v>
      </c>
      <c r="I313" s="39"/>
      <c r="J313" s="40"/>
      <c r="K313" s="41">
        <f>IF(AND(H313= "",I313= ""), 0, ROUND(ROUND(J313, 2) * ROUND(IF(I313="",H313,I313),  0), 2))</f>
        <v/>
      </c>
      <c r="L313" s="7"/>
      <c r="N313" s="42">
        <v>0.2</v>
      </c>
      <c r="R313" s="7">
        <v>406</v>
      </c>
    </row>
    <row r="314" spans="1:18" hidden="1">
      <c r="A314" s="7" t="s">
        <v>51</v>
      </c>
    </row>
    <row r="315" spans="1:18" hidden="1">
      <c r="A315" s="7" t="s">
        <v>65</v>
      </c>
    </row>
    <row r="316" spans="1:18">
      <c r="A316" s="7">
        <v>8</v>
      </c>
      <c r="B316" s="35" t="s">
        <v>250</v>
      </c>
      <c r="C316" s="35"/>
      <c r="D316" s="56" t="s">
        <v>251</v>
      </c>
      <c r="E316" s="56"/>
      <c r="F316" s="56"/>
      <c r="K316" s="57"/>
      <c r="L316" s="7"/>
    </row>
    <row r="317" spans="1:18" ht="22.5" customHeight="1">
      <c r="A317" s="7">
        <v>9</v>
      </c>
      <c r="B317" s="35" t="s">
        <v>252</v>
      </c>
      <c r="C317" s="35"/>
      <c r="D317" s="36" t="s">
        <v>253</v>
      </c>
      <c r="E317" s="37"/>
      <c r="F317" s="37"/>
      <c r="G317" s="38" t="s">
        <v>49</v>
      </c>
      <c r="H317" s="39">
        <v>1</v>
      </c>
      <c r="I317" s="39"/>
      <c r="J317" s="40"/>
      <c r="K317" s="41">
        <f>IF(AND(H317= "",I317= ""), 0, ROUND(ROUND(J317, 2) * ROUND(IF(I317="",H317,I317),  0), 2))</f>
        <v/>
      </c>
      <c r="L317" s="7"/>
      <c r="N317" s="42">
        <v>0.2</v>
      </c>
      <c r="R317" s="7">
        <v>406</v>
      </c>
    </row>
    <row r="318" spans="1:18" hidden="1">
      <c r="A318" s="7" t="s">
        <v>51</v>
      </c>
    </row>
    <row r="319" spans="1:18">
      <c r="A319" s="7">
        <v>9</v>
      </c>
      <c r="B319" s="35" t="s">
        <v>254</v>
      </c>
      <c r="C319" s="35"/>
      <c r="D319" s="36" t="s">
        <v>148</v>
      </c>
      <c r="E319" s="37"/>
      <c r="F319" s="37"/>
      <c r="G319" s="38" t="s">
        <v>13</v>
      </c>
      <c r="H319" s="39">
        <v>2</v>
      </c>
      <c r="I319" s="39"/>
      <c r="J319" s="40"/>
      <c r="K319" s="41">
        <f>IF(AND(H319= "",I319= ""), 0, ROUND(ROUND(J319, 2) * ROUND(IF(I319="",H319,I319),  0), 2))</f>
        <v/>
      </c>
      <c r="L319" s="7"/>
      <c r="N319" s="42">
        <v>0.2</v>
      </c>
      <c r="R319" s="7">
        <v>406</v>
      </c>
    </row>
    <row r="320" spans="1:18" hidden="1">
      <c r="A320" s="7" t="s">
        <v>51</v>
      </c>
    </row>
    <row r="321" spans="1:18">
      <c r="A321" s="7">
        <v>9</v>
      </c>
      <c r="B321" s="35" t="s">
        <v>255</v>
      </c>
      <c r="C321" s="35"/>
      <c r="D321" s="36" t="s">
        <v>98</v>
      </c>
      <c r="E321" s="37"/>
      <c r="F321" s="37"/>
      <c r="G321" s="38" t="s">
        <v>99</v>
      </c>
      <c r="H321" s="39">
        <v>1</v>
      </c>
      <c r="I321" s="39"/>
      <c r="J321" s="40"/>
      <c r="K321" s="41">
        <f>IF(AND(H321= "",I321= ""), 0, ROUND(ROUND(J321, 2) * ROUND(IF(I321="",H321,I321),  0), 2))</f>
        <v/>
      </c>
      <c r="L321" s="7"/>
      <c r="N321" s="42">
        <v>0.2</v>
      </c>
      <c r="R321" s="7">
        <v>406</v>
      </c>
    </row>
    <row r="322" spans="1:18" hidden="1">
      <c r="A322" s="7" t="s">
        <v>51</v>
      </c>
    </row>
    <row r="323" spans="1:18">
      <c r="A323" s="7">
        <v>9</v>
      </c>
      <c r="B323" s="35" t="s">
        <v>256</v>
      </c>
      <c r="C323" s="35"/>
      <c r="D323" s="36" t="s">
        <v>103</v>
      </c>
      <c r="E323" s="37"/>
      <c r="F323" s="37"/>
      <c r="G323" s="38" t="s">
        <v>13</v>
      </c>
      <c r="H323" s="39">
        <v>1</v>
      </c>
      <c r="I323" s="39"/>
      <c r="J323" s="40"/>
      <c r="K323" s="41">
        <f>IF(AND(H323= "",I323= ""), 0, ROUND(ROUND(J323, 2) * ROUND(IF(I323="",H323,I323),  0), 2))</f>
        <v/>
      </c>
      <c r="L323" s="7"/>
      <c r="N323" s="42">
        <v>0.2</v>
      </c>
      <c r="R323" s="7">
        <v>406</v>
      </c>
    </row>
    <row r="324" spans="1:18" hidden="1">
      <c r="A324" s="7" t="s">
        <v>51</v>
      </c>
    </row>
    <row r="325" spans="1:18">
      <c r="A325" s="7">
        <v>9</v>
      </c>
      <c r="B325" s="35" t="s">
        <v>257</v>
      </c>
      <c r="C325" s="35"/>
      <c r="D325" s="36" t="s">
        <v>159</v>
      </c>
      <c r="E325" s="37"/>
      <c r="F325" s="37"/>
      <c r="G325" s="38" t="s">
        <v>99</v>
      </c>
      <c r="H325" s="39">
        <v>1</v>
      </c>
      <c r="I325" s="39"/>
      <c r="J325" s="40"/>
      <c r="K325" s="41">
        <f>IF(AND(H325= "",I325= ""), 0, ROUND(ROUND(J325, 2) * ROUND(IF(I325="",H325,I325),  0), 2))</f>
        <v/>
      </c>
      <c r="L325" s="7"/>
      <c r="N325" s="42">
        <v>0.2</v>
      </c>
      <c r="R325" s="7">
        <v>406</v>
      </c>
    </row>
    <row r="326" spans="1:18" hidden="1">
      <c r="A326" s="7" t="s">
        <v>51</v>
      </c>
    </row>
    <row r="327" spans="1:18" hidden="1">
      <c r="A327" s="7" t="s">
        <v>65</v>
      </c>
    </row>
    <row r="328" spans="1:18">
      <c r="A328" s="7">
        <v>8</v>
      </c>
      <c r="B328" s="35" t="s">
        <v>258</v>
      </c>
      <c r="C328" s="35"/>
      <c r="D328" s="56" t="s">
        <v>259</v>
      </c>
      <c r="E328" s="56"/>
      <c r="F328" s="56"/>
      <c r="K328" s="57"/>
      <c r="L328" s="7"/>
    </row>
    <row r="329" spans="1:18">
      <c r="A329" s="7">
        <v>9</v>
      </c>
      <c r="B329" s="35" t="s">
        <v>260</v>
      </c>
      <c r="C329" s="35"/>
      <c r="D329" s="36" t="s">
        <v>163</v>
      </c>
      <c r="E329" s="37"/>
      <c r="F329" s="37"/>
      <c r="G329" s="38" t="s">
        <v>49</v>
      </c>
      <c r="H329" s="39">
        <v>1</v>
      </c>
      <c r="I329" s="39"/>
      <c r="J329" s="40"/>
      <c r="K329" s="41">
        <f>IF(AND(H329= "",I329= ""), 0, ROUND(ROUND(J329, 2) * ROUND(IF(I329="",H329,I329),  0), 2))</f>
        <v/>
      </c>
      <c r="L329" s="7"/>
      <c r="N329" s="42">
        <v>0.2</v>
      </c>
      <c r="R329" s="7">
        <v>406</v>
      </c>
    </row>
    <row r="330" spans="1:18" hidden="1">
      <c r="A330" s="7" t="s">
        <v>51</v>
      </c>
    </row>
    <row r="331" spans="1:18">
      <c r="A331" s="7">
        <v>9</v>
      </c>
      <c r="B331" s="35" t="s">
        <v>261</v>
      </c>
      <c r="C331" s="35"/>
      <c r="D331" s="36" t="s">
        <v>189</v>
      </c>
      <c r="E331" s="37"/>
      <c r="F331" s="37"/>
      <c r="G331" s="38" t="s">
        <v>13</v>
      </c>
      <c r="H331" s="39">
        <v>1</v>
      </c>
      <c r="I331" s="39"/>
      <c r="J331" s="40"/>
      <c r="K331" s="41">
        <f>IF(AND(H331= "",I331= ""), 0, ROUND(ROUND(J331, 2) * ROUND(IF(I331="",H331,I331),  0), 2))</f>
        <v/>
      </c>
      <c r="L331" s="7"/>
      <c r="N331" s="42">
        <v>0.2</v>
      </c>
      <c r="R331" s="7">
        <v>406</v>
      </c>
    </row>
    <row r="332" spans="1:18" hidden="1">
      <c r="A332" s="7" t="s">
        <v>51</v>
      </c>
    </row>
    <row r="333" spans="1:18">
      <c r="A333" s="7">
        <v>9</v>
      </c>
      <c r="B333" s="35" t="s">
        <v>262</v>
      </c>
      <c r="C333" s="35"/>
      <c r="D333" s="36" t="s">
        <v>150</v>
      </c>
      <c r="E333" s="37"/>
      <c r="F333" s="37"/>
      <c r="G333" s="38" t="s">
        <v>13</v>
      </c>
      <c r="H333" s="39">
        <v>1</v>
      </c>
      <c r="I333" s="39"/>
      <c r="J333" s="40"/>
      <c r="K333" s="41">
        <f>IF(AND(H333= "",I333= ""), 0, ROUND(ROUND(J333, 2) * ROUND(IF(I333="",H333,I333),  0), 2))</f>
        <v/>
      </c>
      <c r="L333" s="7"/>
      <c r="N333" s="42">
        <v>0.2</v>
      </c>
      <c r="R333" s="7">
        <v>406</v>
      </c>
    </row>
    <row r="334" spans="1:18" hidden="1">
      <c r="A334" s="7" t="s">
        <v>51</v>
      </c>
    </row>
    <row r="335" spans="1:18">
      <c r="A335" s="7">
        <v>9</v>
      </c>
      <c r="B335" s="35" t="s">
        <v>263</v>
      </c>
      <c r="C335" s="35"/>
      <c r="D335" s="36" t="s">
        <v>264</v>
      </c>
      <c r="E335" s="37"/>
      <c r="F335" s="37"/>
      <c r="G335" s="38" t="s">
        <v>99</v>
      </c>
      <c r="H335" s="39">
        <v>2</v>
      </c>
      <c r="I335" s="39"/>
      <c r="J335" s="40"/>
      <c r="K335" s="41">
        <f>IF(AND(H335= "",I335= ""), 0, ROUND(ROUND(J335, 2) * ROUND(IF(I335="",H335,I335),  0), 2))</f>
        <v/>
      </c>
      <c r="L335" s="7"/>
      <c r="N335" s="42">
        <v>0.2</v>
      </c>
      <c r="R335" s="7">
        <v>406</v>
      </c>
    </row>
    <row r="336" spans="1:18" hidden="1">
      <c r="A336" s="7" t="s">
        <v>51</v>
      </c>
    </row>
    <row r="337" spans="1:18">
      <c r="A337" s="7">
        <v>9</v>
      </c>
      <c r="B337" s="35" t="s">
        <v>265</v>
      </c>
      <c r="C337" s="35"/>
      <c r="D337" s="36" t="s">
        <v>159</v>
      </c>
      <c r="E337" s="37"/>
      <c r="F337" s="37"/>
      <c r="G337" s="38" t="s">
        <v>99</v>
      </c>
      <c r="H337" s="39">
        <v>4</v>
      </c>
      <c r="I337" s="39"/>
      <c r="J337" s="40"/>
      <c r="K337" s="41">
        <f>IF(AND(H337= "",I337= ""), 0, ROUND(ROUND(J337, 2) * ROUND(IF(I337="",H337,I337),  0), 2))</f>
        <v/>
      </c>
      <c r="L337" s="7"/>
      <c r="N337" s="42">
        <v>0.2</v>
      </c>
      <c r="R337" s="7">
        <v>406</v>
      </c>
    </row>
    <row r="338" spans="1:18" hidden="1">
      <c r="A338" s="7" t="s">
        <v>51</v>
      </c>
    </row>
    <row r="339" spans="1:18" hidden="1">
      <c r="A339" s="7" t="s">
        <v>65</v>
      </c>
    </row>
    <row r="340" spans="1:18">
      <c r="A340" s="7">
        <v>8</v>
      </c>
      <c r="B340" s="35" t="s">
        <v>266</v>
      </c>
      <c r="C340" s="35"/>
      <c r="D340" s="56" t="s">
        <v>267</v>
      </c>
      <c r="E340" s="56"/>
      <c r="F340" s="56"/>
      <c r="K340" s="57"/>
      <c r="L340" s="7"/>
    </row>
    <row r="341" spans="1:18">
      <c r="A341" s="7">
        <v>9</v>
      </c>
      <c r="B341" s="35" t="s">
        <v>268</v>
      </c>
      <c r="C341" s="35"/>
      <c r="D341" s="36" t="s">
        <v>96</v>
      </c>
      <c r="E341" s="37"/>
      <c r="F341" s="37"/>
      <c r="G341" s="38" t="s">
        <v>13</v>
      </c>
      <c r="H341" s="39">
        <v>14</v>
      </c>
      <c r="I341" s="39"/>
      <c r="J341" s="40"/>
      <c r="K341" s="41">
        <f>IF(AND(H341= "",I341= ""), 0, ROUND(ROUND(J341, 2) * ROUND(IF(I341="",H341,I341),  0), 2))</f>
        <v/>
      </c>
      <c r="L341" s="7"/>
      <c r="N341" s="42">
        <v>0.2</v>
      </c>
      <c r="R341" s="7">
        <v>406</v>
      </c>
    </row>
    <row r="342" spans="1:18" hidden="1">
      <c r="A342" s="7" t="s">
        <v>51</v>
      </c>
    </row>
    <row r="343" spans="1:18" hidden="1">
      <c r="A343" s="7" t="s">
        <v>65</v>
      </c>
    </row>
    <row r="344" spans="1:18">
      <c r="A344" s="7">
        <v>8</v>
      </c>
      <c r="B344" s="35" t="s">
        <v>269</v>
      </c>
      <c r="C344" s="35"/>
      <c r="D344" s="56" t="s">
        <v>270</v>
      </c>
      <c r="E344" s="56"/>
      <c r="F344" s="56"/>
      <c r="K344" s="57"/>
      <c r="L344" s="7"/>
    </row>
    <row r="345" spans="1:18">
      <c r="A345" s="7">
        <v>9</v>
      </c>
      <c r="B345" s="35" t="s">
        <v>271</v>
      </c>
      <c r="C345" s="35"/>
      <c r="D345" s="36" t="s">
        <v>272</v>
      </c>
      <c r="E345" s="37"/>
      <c r="F345" s="37"/>
      <c r="G345" s="38" t="s">
        <v>13</v>
      </c>
      <c r="H345" s="39">
        <v>1</v>
      </c>
      <c r="I345" s="39"/>
      <c r="J345" s="40"/>
      <c r="K345" s="41">
        <f>IF(AND(H345= "",I345= ""), 0, ROUND(ROUND(J345, 2) * ROUND(IF(I345="",H345,I345),  0), 2))</f>
        <v/>
      </c>
      <c r="L345" s="7"/>
      <c r="N345" s="42">
        <v>0.2</v>
      </c>
      <c r="R345" s="7">
        <v>406</v>
      </c>
    </row>
    <row r="346" spans="1:18" hidden="1">
      <c r="A346" s="7" t="s">
        <v>50</v>
      </c>
    </row>
    <row r="347" spans="1:18" hidden="1">
      <c r="A347" s="7" t="s">
        <v>51</v>
      </c>
    </row>
    <row r="348" spans="1:18" hidden="1">
      <c r="A348" s="7" t="s">
        <v>65</v>
      </c>
    </row>
    <row r="349" spans="1:18" hidden="1">
      <c r="A349" s="7" t="s">
        <v>68</v>
      </c>
    </row>
    <row r="350" spans="1:18">
      <c r="A350" s="7">
        <v>5</v>
      </c>
      <c r="B350" s="30" t="s">
        <v>273</v>
      </c>
      <c r="C350" s="30"/>
      <c r="D350" s="58" t="s">
        <v>274</v>
      </c>
      <c r="E350" s="58"/>
      <c r="F350" s="58"/>
      <c r="G350" s="58"/>
      <c r="H350" s="58"/>
      <c r="I350" s="58"/>
      <c r="J350" s="58"/>
      <c r="K350" s="59"/>
      <c r="L350" s="7"/>
    </row>
    <row r="351" spans="1:18">
      <c r="A351" s="7">
        <v>8</v>
      </c>
      <c r="B351" s="35" t="s">
        <v>275</v>
      </c>
      <c r="C351" s="35"/>
      <c r="D351" s="56" t="s">
        <v>276</v>
      </c>
      <c r="E351" s="56"/>
      <c r="F351" s="56"/>
      <c r="K351" s="57"/>
      <c r="L351" s="7"/>
    </row>
    <row r="352" spans="1:18">
      <c r="A352" s="7">
        <v>9</v>
      </c>
      <c r="B352" s="35" t="s">
        <v>277</v>
      </c>
      <c r="C352" s="35"/>
      <c r="D352" s="36" t="s">
        <v>163</v>
      </c>
      <c r="E352" s="37"/>
      <c r="F352" s="37"/>
      <c r="G352" s="38" t="s">
        <v>49</v>
      </c>
      <c r="H352" s="39">
        <v>1</v>
      </c>
      <c r="I352" s="39"/>
      <c r="J352" s="40"/>
      <c r="K352" s="41">
        <f>IF(AND(H352= "",I352= ""), 0, ROUND(ROUND(J352, 2) * ROUND(IF(I352="",H352,I352),  0), 2))</f>
        <v/>
      </c>
      <c r="L352" s="7"/>
      <c r="N352" s="42">
        <v>0.2</v>
      </c>
      <c r="R352" s="7">
        <v>406</v>
      </c>
    </row>
    <row r="353" spans="1:18" hidden="1">
      <c r="A353" s="7" t="s">
        <v>51</v>
      </c>
    </row>
    <row r="354" spans="1:18">
      <c r="A354" s="7">
        <v>9</v>
      </c>
      <c r="B354" s="35" t="s">
        <v>278</v>
      </c>
      <c r="C354" s="35"/>
      <c r="D354" s="36" t="s">
        <v>119</v>
      </c>
      <c r="E354" s="37"/>
      <c r="F354" s="37"/>
      <c r="G354" s="38" t="s">
        <v>13</v>
      </c>
      <c r="H354" s="39">
        <v>1</v>
      </c>
      <c r="I354" s="39"/>
      <c r="J354" s="40"/>
      <c r="K354" s="41">
        <f>IF(AND(H354= "",I354= ""), 0, ROUND(ROUND(J354, 2) * ROUND(IF(I354="",H354,I354),  0), 2))</f>
        <v/>
      </c>
      <c r="L354" s="7"/>
      <c r="N354" s="42">
        <v>0.2</v>
      </c>
      <c r="R354" s="7">
        <v>406</v>
      </c>
    </row>
    <row r="355" spans="1:18" hidden="1">
      <c r="A355" s="7" t="s">
        <v>51</v>
      </c>
    </row>
    <row r="356" spans="1:18">
      <c r="A356" s="7">
        <v>9</v>
      </c>
      <c r="B356" s="35" t="s">
        <v>279</v>
      </c>
      <c r="C356" s="35"/>
      <c r="D356" s="36" t="s">
        <v>150</v>
      </c>
      <c r="E356" s="37"/>
      <c r="F356" s="37"/>
      <c r="G356" s="38" t="s">
        <v>13</v>
      </c>
      <c r="H356" s="39">
        <v>1</v>
      </c>
      <c r="I356" s="39"/>
      <c r="J356" s="40"/>
      <c r="K356" s="41">
        <f>IF(AND(H356= "",I356= ""), 0, ROUND(ROUND(J356, 2) * ROUND(IF(I356="",H356,I356),  0), 2))</f>
        <v/>
      </c>
      <c r="L356" s="7"/>
      <c r="N356" s="42">
        <v>0.2</v>
      </c>
      <c r="R356" s="7">
        <v>406</v>
      </c>
    </row>
    <row r="357" spans="1:18" hidden="1">
      <c r="A357" s="7" t="s">
        <v>51</v>
      </c>
    </row>
    <row r="358" spans="1:18">
      <c r="A358" s="7">
        <v>9</v>
      </c>
      <c r="B358" s="35" t="s">
        <v>280</v>
      </c>
      <c r="C358" s="35"/>
      <c r="D358" s="36" t="s">
        <v>98</v>
      </c>
      <c r="E358" s="37"/>
      <c r="F358" s="37"/>
      <c r="G358" s="38" t="s">
        <v>99</v>
      </c>
      <c r="H358" s="39">
        <v>1</v>
      </c>
      <c r="I358" s="39"/>
      <c r="J358" s="40"/>
      <c r="K358" s="41">
        <f>IF(AND(H358= "",I358= ""), 0, ROUND(ROUND(J358, 2) * ROUND(IF(I358="",H358,I358),  0), 2))</f>
        <v/>
      </c>
      <c r="L358" s="7"/>
      <c r="N358" s="42">
        <v>0.2</v>
      </c>
      <c r="R358" s="7">
        <v>406</v>
      </c>
    </row>
    <row r="359" spans="1:18" hidden="1">
      <c r="A359" s="7" t="s">
        <v>51</v>
      </c>
    </row>
    <row r="360" spans="1:18">
      <c r="A360" s="7">
        <v>9</v>
      </c>
      <c r="B360" s="35" t="s">
        <v>281</v>
      </c>
      <c r="C360" s="35"/>
      <c r="D360" s="36" t="s">
        <v>103</v>
      </c>
      <c r="E360" s="37"/>
      <c r="F360" s="37"/>
      <c r="G360" s="38" t="s">
        <v>13</v>
      </c>
      <c r="H360" s="39">
        <v>1</v>
      </c>
      <c r="I360" s="39"/>
      <c r="J360" s="40"/>
      <c r="K360" s="41">
        <f>IF(AND(H360= "",I360= ""), 0, ROUND(ROUND(J360, 2) * ROUND(IF(I360="",H360,I360),  0), 2))</f>
        <v/>
      </c>
      <c r="L360" s="7"/>
      <c r="N360" s="42">
        <v>0.2</v>
      </c>
      <c r="R360" s="7">
        <v>406</v>
      </c>
    </row>
    <row r="361" spans="1:18" hidden="1">
      <c r="A361" s="7" t="s">
        <v>51</v>
      </c>
    </row>
    <row r="362" spans="1:18">
      <c r="A362" s="7">
        <v>9</v>
      </c>
      <c r="B362" s="35" t="s">
        <v>282</v>
      </c>
      <c r="C362" s="35"/>
      <c r="D362" s="36" t="s">
        <v>159</v>
      </c>
      <c r="E362" s="37"/>
      <c r="F362" s="37"/>
      <c r="G362" s="38" t="s">
        <v>99</v>
      </c>
      <c r="H362" s="39">
        <v>1</v>
      </c>
      <c r="I362" s="39"/>
      <c r="J362" s="40"/>
      <c r="K362" s="41">
        <f>IF(AND(H362= "",I362= ""), 0, ROUND(ROUND(J362, 2) * ROUND(IF(I362="",H362,I362),  0), 2))</f>
        <v/>
      </c>
      <c r="L362" s="7"/>
      <c r="N362" s="42">
        <v>0.2</v>
      </c>
      <c r="R362" s="7">
        <v>406</v>
      </c>
    </row>
    <row r="363" spans="1:18" hidden="1">
      <c r="A363" s="7" t="s">
        <v>51</v>
      </c>
    </row>
    <row r="364" spans="1:18" hidden="1">
      <c r="A364" s="7" t="s">
        <v>65</v>
      </c>
    </row>
    <row r="365" spans="1:18">
      <c r="A365" s="7">
        <v>8</v>
      </c>
      <c r="B365" s="35" t="s">
        <v>283</v>
      </c>
      <c r="C365" s="35"/>
      <c r="D365" s="56" t="s">
        <v>284</v>
      </c>
      <c r="E365" s="56"/>
      <c r="F365" s="56"/>
      <c r="K365" s="57"/>
      <c r="L365" s="7"/>
    </row>
    <row r="366" spans="1:18">
      <c r="A366" s="7">
        <v>9</v>
      </c>
      <c r="B366" s="35" t="s">
        <v>285</v>
      </c>
      <c r="C366" s="35"/>
      <c r="D366" s="36" t="s">
        <v>163</v>
      </c>
      <c r="E366" s="37"/>
      <c r="F366" s="37"/>
      <c r="G366" s="38" t="s">
        <v>49</v>
      </c>
      <c r="H366" s="39">
        <v>1</v>
      </c>
      <c r="I366" s="39"/>
      <c r="J366" s="40"/>
      <c r="K366" s="41">
        <f>IF(AND(H366= "",I366= ""), 0, ROUND(ROUND(J366, 2) * ROUND(IF(I366="",H366,I366),  0), 2))</f>
        <v/>
      </c>
      <c r="L366" s="7"/>
      <c r="N366" s="42">
        <v>0.2</v>
      </c>
      <c r="R366" s="7">
        <v>406</v>
      </c>
    </row>
    <row r="367" spans="1:18" hidden="1">
      <c r="A367" s="7" t="s">
        <v>51</v>
      </c>
    </row>
    <row r="368" spans="1:18">
      <c r="A368" s="7">
        <v>9</v>
      </c>
      <c r="B368" s="35" t="s">
        <v>286</v>
      </c>
      <c r="C368" s="35"/>
      <c r="D368" s="36" t="s">
        <v>119</v>
      </c>
      <c r="E368" s="37"/>
      <c r="F368" s="37"/>
      <c r="G368" s="38" t="s">
        <v>13</v>
      </c>
      <c r="H368" s="39">
        <v>1</v>
      </c>
      <c r="I368" s="39"/>
      <c r="J368" s="40"/>
      <c r="K368" s="41">
        <f>IF(AND(H368= "",I368= ""), 0, ROUND(ROUND(J368, 2) * ROUND(IF(I368="",H368,I368),  0), 2))</f>
        <v/>
      </c>
      <c r="L368" s="7"/>
      <c r="N368" s="42">
        <v>0.2</v>
      </c>
      <c r="R368" s="7">
        <v>406</v>
      </c>
    </row>
    <row r="369" spans="1:18" hidden="1">
      <c r="A369" s="7" t="s">
        <v>51</v>
      </c>
    </row>
    <row r="370" spans="1:18">
      <c r="A370" s="7">
        <v>9</v>
      </c>
      <c r="B370" s="35" t="s">
        <v>287</v>
      </c>
      <c r="C370" s="35"/>
      <c r="D370" s="36" t="s">
        <v>150</v>
      </c>
      <c r="E370" s="37"/>
      <c r="F370" s="37"/>
      <c r="G370" s="38" t="s">
        <v>13</v>
      </c>
      <c r="H370" s="39">
        <v>1</v>
      </c>
      <c r="I370" s="39"/>
      <c r="J370" s="40"/>
      <c r="K370" s="41">
        <f>IF(AND(H370= "",I370= ""), 0, ROUND(ROUND(J370, 2) * ROUND(IF(I370="",H370,I370),  0), 2))</f>
        <v/>
      </c>
      <c r="L370" s="7"/>
      <c r="N370" s="42">
        <v>0.2</v>
      </c>
      <c r="R370" s="7">
        <v>406</v>
      </c>
    </row>
    <row r="371" spans="1:18" hidden="1">
      <c r="A371" s="7" t="s">
        <v>51</v>
      </c>
    </row>
    <row r="372" spans="1:18">
      <c r="A372" s="7">
        <v>9</v>
      </c>
      <c r="B372" s="35" t="s">
        <v>288</v>
      </c>
      <c r="C372" s="35"/>
      <c r="D372" s="36" t="s">
        <v>98</v>
      </c>
      <c r="E372" s="37"/>
      <c r="F372" s="37"/>
      <c r="G372" s="38" t="s">
        <v>99</v>
      </c>
      <c r="H372" s="39">
        <v>1</v>
      </c>
      <c r="I372" s="39"/>
      <c r="J372" s="40"/>
      <c r="K372" s="41">
        <f>IF(AND(H372= "",I372= ""), 0, ROUND(ROUND(J372, 2) * ROUND(IF(I372="",H372,I372),  0), 2))</f>
        <v/>
      </c>
      <c r="L372" s="7"/>
      <c r="N372" s="42">
        <v>0.2</v>
      </c>
      <c r="R372" s="7">
        <v>406</v>
      </c>
    </row>
    <row r="373" spans="1:18" hidden="1">
      <c r="A373" s="7" t="s">
        <v>51</v>
      </c>
    </row>
    <row r="374" spans="1:18">
      <c r="A374" s="7">
        <v>9</v>
      </c>
      <c r="B374" s="35" t="s">
        <v>289</v>
      </c>
      <c r="C374" s="35"/>
      <c r="D374" s="36" t="s">
        <v>103</v>
      </c>
      <c r="E374" s="37"/>
      <c r="F374" s="37"/>
      <c r="G374" s="38" t="s">
        <v>13</v>
      </c>
      <c r="H374" s="39">
        <v>1</v>
      </c>
      <c r="I374" s="39"/>
      <c r="J374" s="40"/>
      <c r="K374" s="41">
        <f>IF(AND(H374= "",I374= ""), 0, ROUND(ROUND(J374, 2) * ROUND(IF(I374="",H374,I374),  0), 2))</f>
        <v/>
      </c>
      <c r="L374" s="7"/>
      <c r="N374" s="42">
        <v>0.2</v>
      </c>
      <c r="R374" s="7">
        <v>406</v>
      </c>
    </row>
    <row r="375" spans="1:18" hidden="1">
      <c r="A375" s="7" t="s">
        <v>51</v>
      </c>
    </row>
    <row r="376" spans="1:18">
      <c r="A376" s="7">
        <v>9</v>
      </c>
      <c r="B376" s="35" t="s">
        <v>290</v>
      </c>
      <c r="C376" s="35"/>
      <c r="D376" s="36" t="s">
        <v>159</v>
      </c>
      <c r="E376" s="37"/>
      <c r="F376" s="37"/>
      <c r="G376" s="38" t="s">
        <v>99</v>
      </c>
      <c r="H376" s="39">
        <v>1</v>
      </c>
      <c r="I376" s="39"/>
      <c r="J376" s="40"/>
      <c r="K376" s="41">
        <f>IF(AND(H376= "",I376= ""), 0, ROUND(ROUND(J376, 2) * ROUND(IF(I376="",H376,I376),  0), 2))</f>
        <v/>
      </c>
      <c r="L376" s="7"/>
      <c r="N376" s="42">
        <v>0.2</v>
      </c>
      <c r="R376" s="7">
        <v>406</v>
      </c>
    </row>
    <row r="377" spans="1:18" hidden="1">
      <c r="A377" s="7" t="s">
        <v>51</v>
      </c>
    </row>
    <row r="378" spans="1:18" hidden="1">
      <c r="A378" s="7" t="s">
        <v>65</v>
      </c>
    </row>
    <row r="379" spans="1:18">
      <c r="A379" s="7">
        <v>8</v>
      </c>
      <c r="B379" s="35" t="s">
        <v>291</v>
      </c>
      <c r="C379" s="35"/>
      <c r="D379" s="56" t="s">
        <v>292</v>
      </c>
      <c r="E379" s="56"/>
      <c r="F379" s="56"/>
      <c r="K379" s="57"/>
      <c r="L379" s="7"/>
    </row>
    <row r="380" spans="1:18">
      <c r="A380" s="7">
        <v>9</v>
      </c>
      <c r="B380" s="35" t="s">
        <v>293</v>
      </c>
      <c r="C380" s="35"/>
      <c r="D380" s="36" t="s">
        <v>163</v>
      </c>
      <c r="E380" s="37"/>
      <c r="F380" s="37"/>
      <c r="G380" s="38" t="s">
        <v>49</v>
      </c>
      <c r="H380" s="39">
        <v>1</v>
      </c>
      <c r="I380" s="39"/>
      <c r="J380" s="40"/>
      <c r="K380" s="41">
        <f>IF(AND(H380= "",I380= ""), 0, ROUND(ROUND(J380, 2) * ROUND(IF(I380="",H380,I380),  0), 2))</f>
        <v/>
      </c>
      <c r="L380" s="7"/>
      <c r="N380" s="42">
        <v>0.2</v>
      </c>
      <c r="R380" s="7">
        <v>406</v>
      </c>
    </row>
    <row r="381" spans="1:18" hidden="1">
      <c r="A381" s="7" t="s">
        <v>51</v>
      </c>
    </row>
    <row r="382" spans="1:18">
      <c r="A382" s="7">
        <v>9</v>
      </c>
      <c r="B382" s="35" t="s">
        <v>294</v>
      </c>
      <c r="C382" s="35"/>
      <c r="D382" s="36" t="s">
        <v>119</v>
      </c>
      <c r="E382" s="37"/>
      <c r="F382" s="37"/>
      <c r="G382" s="38" t="s">
        <v>13</v>
      </c>
      <c r="H382" s="39">
        <v>1</v>
      </c>
      <c r="I382" s="39"/>
      <c r="J382" s="40"/>
      <c r="K382" s="41">
        <f>IF(AND(H382= "",I382= ""), 0, ROUND(ROUND(J382, 2) * ROUND(IF(I382="",H382,I382),  0), 2))</f>
        <v/>
      </c>
      <c r="L382" s="7"/>
      <c r="N382" s="42">
        <v>0.2</v>
      </c>
      <c r="R382" s="7">
        <v>406</v>
      </c>
    </row>
    <row r="383" spans="1:18" hidden="1">
      <c r="A383" s="7" t="s">
        <v>51</v>
      </c>
    </row>
    <row r="384" spans="1:18">
      <c r="A384" s="7">
        <v>9</v>
      </c>
      <c r="B384" s="35" t="s">
        <v>295</v>
      </c>
      <c r="C384" s="35"/>
      <c r="D384" s="36" t="s">
        <v>150</v>
      </c>
      <c r="E384" s="37"/>
      <c r="F384" s="37"/>
      <c r="G384" s="38" t="s">
        <v>13</v>
      </c>
      <c r="H384" s="39">
        <v>1</v>
      </c>
      <c r="I384" s="39"/>
      <c r="J384" s="40"/>
      <c r="K384" s="41">
        <f>IF(AND(H384= "",I384= ""), 0, ROUND(ROUND(J384, 2) * ROUND(IF(I384="",H384,I384),  0), 2))</f>
        <v/>
      </c>
      <c r="L384" s="7"/>
      <c r="N384" s="42">
        <v>0.2</v>
      </c>
      <c r="R384" s="7">
        <v>406</v>
      </c>
    </row>
    <row r="385" spans="1:18" hidden="1">
      <c r="A385" s="7" t="s">
        <v>51</v>
      </c>
    </row>
    <row r="386" spans="1:18">
      <c r="A386" s="7">
        <v>9</v>
      </c>
      <c r="B386" s="35" t="s">
        <v>296</v>
      </c>
      <c r="C386" s="35"/>
      <c r="D386" s="36" t="s">
        <v>98</v>
      </c>
      <c r="E386" s="37"/>
      <c r="F386" s="37"/>
      <c r="G386" s="38" t="s">
        <v>99</v>
      </c>
      <c r="H386" s="39">
        <v>1</v>
      </c>
      <c r="I386" s="39"/>
      <c r="J386" s="40"/>
      <c r="K386" s="41">
        <f>IF(AND(H386= "",I386= ""), 0, ROUND(ROUND(J386, 2) * ROUND(IF(I386="",H386,I386),  0), 2))</f>
        <v/>
      </c>
      <c r="L386" s="7"/>
      <c r="N386" s="42">
        <v>0.2</v>
      </c>
      <c r="R386" s="7">
        <v>406</v>
      </c>
    </row>
    <row r="387" spans="1:18" hidden="1">
      <c r="A387" s="7" t="s">
        <v>51</v>
      </c>
    </row>
    <row r="388" spans="1:18">
      <c r="A388" s="7">
        <v>9</v>
      </c>
      <c r="B388" s="35" t="s">
        <v>297</v>
      </c>
      <c r="C388" s="35"/>
      <c r="D388" s="36" t="s">
        <v>103</v>
      </c>
      <c r="E388" s="37"/>
      <c r="F388" s="37"/>
      <c r="G388" s="38" t="s">
        <v>13</v>
      </c>
      <c r="H388" s="39">
        <v>1</v>
      </c>
      <c r="I388" s="39"/>
      <c r="J388" s="40"/>
      <c r="K388" s="41">
        <f>IF(AND(H388= "",I388= ""), 0, ROUND(ROUND(J388, 2) * ROUND(IF(I388="",H388,I388),  0), 2))</f>
        <v/>
      </c>
      <c r="L388" s="7"/>
      <c r="N388" s="42">
        <v>0.2</v>
      </c>
      <c r="R388" s="7">
        <v>406</v>
      </c>
    </row>
    <row r="389" spans="1:18" hidden="1">
      <c r="A389" s="7" t="s">
        <v>51</v>
      </c>
    </row>
    <row r="390" spans="1:18">
      <c r="A390" s="7">
        <v>9</v>
      </c>
      <c r="B390" s="35" t="s">
        <v>298</v>
      </c>
      <c r="C390" s="35"/>
      <c r="D390" s="36" t="s">
        <v>159</v>
      </c>
      <c r="E390" s="37"/>
      <c r="F390" s="37"/>
      <c r="G390" s="38" t="s">
        <v>99</v>
      </c>
      <c r="H390" s="39">
        <v>1</v>
      </c>
      <c r="I390" s="39"/>
      <c r="J390" s="40"/>
      <c r="K390" s="41">
        <f>IF(AND(H390= "",I390= ""), 0, ROUND(ROUND(J390, 2) * ROUND(IF(I390="",H390,I390),  0), 2))</f>
        <v/>
      </c>
      <c r="L390" s="7"/>
      <c r="N390" s="42">
        <v>0.2</v>
      </c>
      <c r="R390" s="7">
        <v>406</v>
      </c>
    </row>
    <row r="391" spans="1:18" hidden="1">
      <c r="A391" s="7" t="s">
        <v>51</v>
      </c>
    </row>
    <row r="392" spans="1:18" hidden="1">
      <c r="A392" s="7" t="s">
        <v>65</v>
      </c>
    </row>
    <row r="393" spans="1:18">
      <c r="A393" s="7">
        <v>8</v>
      </c>
      <c r="B393" s="35" t="s">
        <v>299</v>
      </c>
      <c r="C393" s="35"/>
      <c r="D393" s="56" t="s">
        <v>300</v>
      </c>
      <c r="E393" s="56"/>
      <c r="F393" s="56"/>
      <c r="K393" s="57"/>
      <c r="L393" s="7"/>
    </row>
    <row r="394" spans="1:18">
      <c r="A394" s="7">
        <v>9</v>
      </c>
      <c r="B394" s="35" t="s">
        <v>301</v>
      </c>
      <c r="C394" s="35"/>
      <c r="D394" s="36" t="s">
        <v>163</v>
      </c>
      <c r="E394" s="37"/>
      <c r="F394" s="37"/>
      <c r="G394" s="38" t="s">
        <v>49</v>
      </c>
      <c r="H394" s="39">
        <v>1</v>
      </c>
      <c r="I394" s="39"/>
      <c r="J394" s="40"/>
      <c r="K394" s="41">
        <f>IF(AND(H394= "",I394= ""), 0, ROUND(ROUND(J394, 2) * ROUND(IF(I394="",H394,I394),  0), 2))</f>
        <v/>
      </c>
      <c r="L394" s="7"/>
      <c r="N394" s="42">
        <v>0.2</v>
      </c>
      <c r="R394" s="7">
        <v>406</v>
      </c>
    </row>
    <row r="395" spans="1:18" hidden="1">
      <c r="A395" s="7" t="s">
        <v>51</v>
      </c>
    </row>
    <row r="396" spans="1:18">
      <c r="A396" s="7">
        <v>9</v>
      </c>
      <c r="B396" s="35" t="s">
        <v>302</v>
      </c>
      <c r="C396" s="35"/>
      <c r="D396" s="36" t="s">
        <v>119</v>
      </c>
      <c r="E396" s="37"/>
      <c r="F396" s="37"/>
      <c r="G396" s="38" t="s">
        <v>13</v>
      </c>
      <c r="H396" s="39">
        <v>1</v>
      </c>
      <c r="I396" s="39"/>
      <c r="J396" s="40"/>
      <c r="K396" s="41">
        <f>IF(AND(H396= "",I396= ""), 0, ROUND(ROUND(J396, 2) * ROUND(IF(I396="",H396,I396),  0), 2))</f>
        <v/>
      </c>
      <c r="L396" s="7"/>
      <c r="N396" s="42">
        <v>0.2</v>
      </c>
      <c r="R396" s="7">
        <v>406</v>
      </c>
    </row>
    <row r="397" spans="1:18" hidden="1">
      <c r="A397" s="7" t="s">
        <v>51</v>
      </c>
    </row>
    <row r="398" spans="1:18">
      <c r="A398" s="7">
        <v>9</v>
      </c>
      <c r="B398" s="35" t="s">
        <v>303</v>
      </c>
      <c r="C398" s="35"/>
      <c r="D398" s="36" t="s">
        <v>150</v>
      </c>
      <c r="E398" s="37"/>
      <c r="F398" s="37"/>
      <c r="G398" s="38" t="s">
        <v>13</v>
      </c>
      <c r="H398" s="39">
        <v>1</v>
      </c>
      <c r="I398" s="39"/>
      <c r="J398" s="40"/>
      <c r="K398" s="41">
        <f>IF(AND(H398= "",I398= ""), 0, ROUND(ROUND(J398, 2) * ROUND(IF(I398="",H398,I398),  0), 2))</f>
        <v/>
      </c>
      <c r="L398" s="7"/>
      <c r="N398" s="42">
        <v>0.2</v>
      </c>
      <c r="R398" s="7">
        <v>406</v>
      </c>
    </row>
    <row r="399" spans="1:18" hidden="1">
      <c r="A399" s="7" t="s">
        <v>51</v>
      </c>
    </row>
    <row r="400" spans="1:18">
      <c r="A400" s="7">
        <v>9</v>
      </c>
      <c r="B400" s="35" t="s">
        <v>304</v>
      </c>
      <c r="C400" s="35"/>
      <c r="D400" s="36" t="s">
        <v>98</v>
      </c>
      <c r="E400" s="37"/>
      <c r="F400" s="37"/>
      <c r="G400" s="38" t="s">
        <v>99</v>
      </c>
      <c r="H400" s="39">
        <v>1</v>
      </c>
      <c r="I400" s="39"/>
      <c r="J400" s="40"/>
      <c r="K400" s="41">
        <f>IF(AND(H400= "",I400= ""), 0, ROUND(ROUND(J400, 2) * ROUND(IF(I400="",H400,I400),  0), 2))</f>
        <v/>
      </c>
      <c r="L400" s="7"/>
      <c r="N400" s="42">
        <v>0.2</v>
      </c>
      <c r="R400" s="7">
        <v>406</v>
      </c>
    </row>
    <row r="401" spans="1:18" hidden="1">
      <c r="A401" s="7" t="s">
        <v>51</v>
      </c>
    </row>
    <row r="402" spans="1:18">
      <c r="A402" s="7">
        <v>9</v>
      </c>
      <c r="B402" s="35" t="s">
        <v>305</v>
      </c>
      <c r="C402" s="35"/>
      <c r="D402" s="36" t="s">
        <v>103</v>
      </c>
      <c r="E402" s="37"/>
      <c r="F402" s="37"/>
      <c r="G402" s="38" t="s">
        <v>13</v>
      </c>
      <c r="H402" s="39">
        <v>1</v>
      </c>
      <c r="I402" s="39"/>
      <c r="J402" s="40"/>
      <c r="K402" s="41">
        <f>IF(AND(H402= "",I402= ""), 0, ROUND(ROUND(J402, 2) * ROUND(IF(I402="",H402,I402),  0), 2))</f>
        <v/>
      </c>
      <c r="L402" s="7"/>
      <c r="N402" s="42">
        <v>0.2</v>
      </c>
      <c r="R402" s="7">
        <v>406</v>
      </c>
    </row>
    <row r="403" spans="1:18" hidden="1">
      <c r="A403" s="7" t="s">
        <v>51</v>
      </c>
    </row>
    <row r="404" spans="1:18">
      <c r="A404" s="7">
        <v>9</v>
      </c>
      <c r="B404" s="35" t="s">
        <v>306</v>
      </c>
      <c r="C404" s="35"/>
      <c r="D404" s="36" t="s">
        <v>159</v>
      </c>
      <c r="E404" s="37"/>
      <c r="F404" s="37"/>
      <c r="G404" s="38" t="s">
        <v>99</v>
      </c>
      <c r="H404" s="39">
        <v>1</v>
      </c>
      <c r="I404" s="39"/>
      <c r="J404" s="40"/>
      <c r="K404" s="41">
        <f>IF(AND(H404= "",I404= ""), 0, ROUND(ROUND(J404, 2) * ROUND(IF(I404="",H404,I404),  0), 2))</f>
        <v/>
      </c>
      <c r="L404" s="7"/>
      <c r="N404" s="42">
        <v>0.2</v>
      </c>
      <c r="R404" s="7">
        <v>406</v>
      </c>
    </row>
    <row r="405" spans="1:18" hidden="1">
      <c r="A405" s="7" t="s">
        <v>51</v>
      </c>
    </row>
    <row r="406" spans="1:18" hidden="1">
      <c r="A406" s="7" t="s">
        <v>65</v>
      </c>
    </row>
    <row r="407" spans="1:18">
      <c r="A407" s="7">
        <v>8</v>
      </c>
      <c r="B407" s="35" t="s">
        <v>307</v>
      </c>
      <c r="C407" s="35"/>
      <c r="D407" s="56" t="s">
        <v>308</v>
      </c>
      <c r="E407" s="56"/>
      <c r="F407" s="56"/>
      <c r="K407" s="57"/>
      <c r="L407" s="7"/>
    </row>
    <row r="408" spans="1:18">
      <c r="A408" s="7">
        <v>9</v>
      </c>
      <c r="B408" s="35" t="s">
        <v>309</v>
      </c>
      <c r="C408" s="35"/>
      <c r="D408" s="36" t="s">
        <v>163</v>
      </c>
      <c r="E408" s="37"/>
      <c r="F408" s="37"/>
      <c r="G408" s="38" t="s">
        <v>49</v>
      </c>
      <c r="H408" s="39">
        <v>1</v>
      </c>
      <c r="I408" s="39"/>
      <c r="J408" s="40"/>
      <c r="K408" s="41">
        <f>IF(AND(H408= "",I408= ""), 0, ROUND(ROUND(J408, 2) * ROUND(IF(I408="",H408,I408),  0), 2))</f>
        <v/>
      </c>
      <c r="L408" s="7"/>
      <c r="N408" s="42">
        <v>0.2</v>
      </c>
      <c r="R408" s="7">
        <v>406</v>
      </c>
    </row>
    <row r="409" spans="1:18" hidden="1">
      <c r="A409" s="7" t="s">
        <v>51</v>
      </c>
    </row>
    <row r="410" spans="1:18">
      <c r="A410" s="7">
        <v>9</v>
      </c>
      <c r="B410" s="35" t="s">
        <v>310</v>
      </c>
      <c r="C410" s="35"/>
      <c r="D410" s="36" t="s">
        <v>119</v>
      </c>
      <c r="E410" s="37"/>
      <c r="F410" s="37"/>
      <c r="G410" s="38" t="s">
        <v>13</v>
      </c>
      <c r="H410" s="39">
        <v>1</v>
      </c>
      <c r="I410" s="39"/>
      <c r="J410" s="40"/>
      <c r="K410" s="41">
        <f>IF(AND(H410= "",I410= ""), 0, ROUND(ROUND(J410, 2) * ROUND(IF(I410="",H410,I410),  0), 2))</f>
        <v/>
      </c>
      <c r="L410" s="7"/>
      <c r="N410" s="42">
        <v>0.2</v>
      </c>
      <c r="R410" s="7">
        <v>406</v>
      </c>
    </row>
    <row r="411" spans="1:18" hidden="1">
      <c r="A411" s="7" t="s">
        <v>51</v>
      </c>
    </row>
    <row r="412" spans="1:18">
      <c r="A412" s="7">
        <v>9</v>
      </c>
      <c r="B412" s="35" t="s">
        <v>311</v>
      </c>
      <c r="C412" s="35"/>
      <c r="D412" s="36" t="s">
        <v>150</v>
      </c>
      <c r="E412" s="37"/>
      <c r="F412" s="37"/>
      <c r="G412" s="38" t="s">
        <v>13</v>
      </c>
      <c r="H412" s="39">
        <v>1</v>
      </c>
      <c r="I412" s="39"/>
      <c r="J412" s="40"/>
      <c r="K412" s="41">
        <f>IF(AND(H412= "",I412= ""), 0, ROUND(ROUND(J412, 2) * ROUND(IF(I412="",H412,I412),  0), 2))</f>
        <v/>
      </c>
      <c r="L412" s="7"/>
      <c r="N412" s="42">
        <v>0.2</v>
      </c>
      <c r="R412" s="7">
        <v>406</v>
      </c>
    </row>
    <row r="413" spans="1:18" hidden="1">
      <c r="A413" s="7" t="s">
        <v>51</v>
      </c>
    </row>
    <row r="414" spans="1:18">
      <c r="A414" s="7">
        <v>9</v>
      </c>
      <c r="B414" s="35" t="s">
        <v>312</v>
      </c>
      <c r="C414" s="35"/>
      <c r="D414" s="36" t="s">
        <v>98</v>
      </c>
      <c r="E414" s="37"/>
      <c r="F414" s="37"/>
      <c r="G414" s="38" t="s">
        <v>99</v>
      </c>
      <c r="H414" s="39">
        <v>1</v>
      </c>
      <c r="I414" s="39"/>
      <c r="J414" s="40"/>
      <c r="K414" s="41">
        <f>IF(AND(H414= "",I414= ""), 0, ROUND(ROUND(J414, 2) * ROUND(IF(I414="",H414,I414),  0), 2))</f>
        <v/>
      </c>
      <c r="L414" s="7"/>
      <c r="N414" s="42">
        <v>0.2</v>
      </c>
      <c r="R414" s="7">
        <v>406</v>
      </c>
    </row>
    <row r="415" spans="1:18" hidden="1">
      <c r="A415" s="7" t="s">
        <v>51</v>
      </c>
    </row>
    <row r="416" spans="1:18">
      <c r="A416" s="7">
        <v>9</v>
      </c>
      <c r="B416" s="35" t="s">
        <v>313</v>
      </c>
      <c r="C416" s="35"/>
      <c r="D416" s="36" t="s">
        <v>103</v>
      </c>
      <c r="E416" s="37"/>
      <c r="F416" s="37"/>
      <c r="G416" s="38" t="s">
        <v>13</v>
      </c>
      <c r="H416" s="39">
        <v>1</v>
      </c>
      <c r="I416" s="39"/>
      <c r="J416" s="40"/>
      <c r="K416" s="41">
        <f>IF(AND(H416= "",I416= ""), 0, ROUND(ROUND(J416, 2) * ROUND(IF(I416="",H416,I416),  0), 2))</f>
        <v/>
      </c>
      <c r="L416" s="7"/>
      <c r="N416" s="42">
        <v>0.2</v>
      </c>
      <c r="R416" s="7">
        <v>406</v>
      </c>
    </row>
    <row r="417" spans="1:18" hidden="1">
      <c r="A417" s="7" t="s">
        <v>51</v>
      </c>
    </row>
    <row r="418" spans="1:18">
      <c r="A418" s="7">
        <v>9</v>
      </c>
      <c r="B418" s="35" t="s">
        <v>314</v>
      </c>
      <c r="C418" s="35"/>
      <c r="D418" s="36" t="s">
        <v>159</v>
      </c>
      <c r="E418" s="37"/>
      <c r="F418" s="37"/>
      <c r="G418" s="38" t="s">
        <v>99</v>
      </c>
      <c r="H418" s="39">
        <v>1</v>
      </c>
      <c r="I418" s="39"/>
      <c r="J418" s="40"/>
      <c r="K418" s="41">
        <f>IF(AND(H418= "",I418= ""), 0, ROUND(ROUND(J418, 2) * ROUND(IF(I418="",H418,I418),  0), 2))</f>
        <v/>
      </c>
      <c r="L418" s="7"/>
      <c r="N418" s="42">
        <v>0.2</v>
      </c>
      <c r="R418" s="7">
        <v>406</v>
      </c>
    </row>
    <row r="419" spans="1:18" hidden="1">
      <c r="A419" s="7" t="s">
        <v>51</v>
      </c>
    </row>
    <row r="420" spans="1:18" hidden="1">
      <c r="A420" s="7" t="s">
        <v>65</v>
      </c>
    </row>
    <row r="421" spans="1:18">
      <c r="A421" s="7">
        <v>8</v>
      </c>
      <c r="B421" s="35" t="s">
        <v>315</v>
      </c>
      <c r="C421" s="35"/>
      <c r="D421" s="56" t="s">
        <v>316</v>
      </c>
      <c r="E421" s="56"/>
      <c r="F421" s="56"/>
      <c r="K421" s="57"/>
      <c r="L421" s="7"/>
    </row>
    <row r="422" spans="1:18">
      <c r="A422" s="7">
        <v>9</v>
      </c>
      <c r="B422" s="35" t="s">
        <v>317</v>
      </c>
      <c r="C422" s="35"/>
      <c r="D422" s="36" t="s">
        <v>163</v>
      </c>
      <c r="E422" s="37"/>
      <c r="F422" s="37"/>
      <c r="G422" s="38" t="s">
        <v>49</v>
      </c>
      <c r="H422" s="39">
        <v>1</v>
      </c>
      <c r="I422" s="39"/>
      <c r="J422" s="40"/>
      <c r="K422" s="41">
        <f>IF(AND(H422= "",I422= ""), 0, ROUND(ROUND(J422, 2) * ROUND(IF(I422="",H422,I422),  0), 2))</f>
        <v/>
      </c>
      <c r="L422" s="7"/>
      <c r="N422" s="42">
        <v>0.2</v>
      </c>
      <c r="R422" s="7">
        <v>406</v>
      </c>
    </row>
    <row r="423" spans="1:18" hidden="1">
      <c r="A423" s="7" t="s">
        <v>51</v>
      </c>
    </row>
    <row r="424" spans="1:18">
      <c r="A424" s="7">
        <v>9</v>
      </c>
      <c r="B424" s="35" t="s">
        <v>318</v>
      </c>
      <c r="C424" s="35"/>
      <c r="D424" s="36" t="s">
        <v>119</v>
      </c>
      <c r="E424" s="37"/>
      <c r="F424" s="37"/>
      <c r="G424" s="38" t="s">
        <v>13</v>
      </c>
      <c r="H424" s="39">
        <v>1</v>
      </c>
      <c r="I424" s="39"/>
      <c r="J424" s="40"/>
      <c r="K424" s="41">
        <f>IF(AND(H424= "",I424= ""), 0, ROUND(ROUND(J424, 2) * ROUND(IF(I424="",H424,I424),  0), 2))</f>
        <v/>
      </c>
      <c r="L424" s="7"/>
      <c r="N424" s="42">
        <v>0.2</v>
      </c>
      <c r="R424" s="7">
        <v>406</v>
      </c>
    </row>
    <row r="425" spans="1:18" hidden="1">
      <c r="A425" s="7" t="s">
        <v>51</v>
      </c>
    </row>
    <row r="426" spans="1:18">
      <c r="A426" s="7">
        <v>9</v>
      </c>
      <c r="B426" s="35" t="s">
        <v>319</v>
      </c>
      <c r="C426" s="35"/>
      <c r="D426" s="36" t="s">
        <v>150</v>
      </c>
      <c r="E426" s="37"/>
      <c r="F426" s="37"/>
      <c r="G426" s="38" t="s">
        <v>13</v>
      </c>
      <c r="H426" s="39">
        <v>1</v>
      </c>
      <c r="I426" s="39"/>
      <c r="J426" s="40"/>
      <c r="K426" s="41">
        <f>IF(AND(H426= "",I426= ""), 0, ROUND(ROUND(J426, 2) * ROUND(IF(I426="",H426,I426),  0), 2))</f>
        <v/>
      </c>
      <c r="L426" s="7"/>
      <c r="N426" s="42">
        <v>0.2</v>
      </c>
      <c r="R426" s="7">
        <v>406</v>
      </c>
    </row>
    <row r="427" spans="1:18" hidden="1">
      <c r="A427" s="7" t="s">
        <v>51</v>
      </c>
    </row>
    <row r="428" spans="1:18">
      <c r="A428" s="7">
        <v>9</v>
      </c>
      <c r="B428" s="35" t="s">
        <v>320</v>
      </c>
      <c r="C428" s="35"/>
      <c r="D428" s="36" t="s">
        <v>98</v>
      </c>
      <c r="E428" s="37"/>
      <c r="F428" s="37"/>
      <c r="G428" s="38" t="s">
        <v>99</v>
      </c>
      <c r="H428" s="39">
        <v>1</v>
      </c>
      <c r="I428" s="39"/>
      <c r="J428" s="40"/>
      <c r="K428" s="41">
        <f>IF(AND(H428= "",I428= ""), 0, ROUND(ROUND(J428, 2) * ROUND(IF(I428="",H428,I428),  0), 2))</f>
        <v/>
      </c>
      <c r="L428" s="7"/>
      <c r="N428" s="42">
        <v>0.2</v>
      </c>
      <c r="R428" s="7">
        <v>406</v>
      </c>
    </row>
    <row r="429" spans="1:18" hidden="1">
      <c r="A429" s="7" t="s">
        <v>51</v>
      </c>
    </row>
    <row r="430" spans="1:18">
      <c r="A430" s="7">
        <v>9</v>
      </c>
      <c r="B430" s="35" t="s">
        <v>321</v>
      </c>
      <c r="C430" s="35"/>
      <c r="D430" s="36" t="s">
        <v>103</v>
      </c>
      <c r="E430" s="37"/>
      <c r="F430" s="37"/>
      <c r="G430" s="38" t="s">
        <v>13</v>
      </c>
      <c r="H430" s="39">
        <v>1</v>
      </c>
      <c r="I430" s="39"/>
      <c r="J430" s="40"/>
      <c r="K430" s="41">
        <f>IF(AND(H430= "",I430= ""), 0, ROUND(ROUND(J430, 2) * ROUND(IF(I430="",H430,I430),  0), 2))</f>
        <v/>
      </c>
      <c r="L430" s="7"/>
      <c r="N430" s="42">
        <v>0.2</v>
      </c>
      <c r="R430" s="7">
        <v>406</v>
      </c>
    </row>
    <row r="431" spans="1:18" hidden="1">
      <c r="A431" s="7" t="s">
        <v>51</v>
      </c>
    </row>
    <row r="432" spans="1:18">
      <c r="A432" s="7">
        <v>9</v>
      </c>
      <c r="B432" s="35" t="s">
        <v>322</v>
      </c>
      <c r="C432" s="35"/>
      <c r="D432" s="36" t="s">
        <v>159</v>
      </c>
      <c r="E432" s="37"/>
      <c r="F432" s="37"/>
      <c r="G432" s="38" t="s">
        <v>99</v>
      </c>
      <c r="H432" s="39">
        <v>1</v>
      </c>
      <c r="I432" s="39"/>
      <c r="J432" s="40"/>
      <c r="K432" s="41">
        <f>IF(AND(H432= "",I432= ""), 0, ROUND(ROUND(J432, 2) * ROUND(IF(I432="",H432,I432),  0), 2))</f>
        <v/>
      </c>
      <c r="L432" s="7"/>
      <c r="N432" s="42">
        <v>0.2</v>
      </c>
      <c r="R432" s="7">
        <v>406</v>
      </c>
    </row>
    <row r="433" spans="1:18" hidden="1">
      <c r="A433" s="7" t="s">
        <v>51</v>
      </c>
    </row>
    <row r="434" spans="1:18" hidden="1">
      <c r="A434" s="7" t="s">
        <v>65</v>
      </c>
    </row>
    <row r="435" spans="1:18">
      <c r="A435" s="7">
        <v>8</v>
      </c>
      <c r="B435" s="35" t="s">
        <v>323</v>
      </c>
      <c r="C435" s="35"/>
      <c r="D435" s="56" t="s">
        <v>324</v>
      </c>
      <c r="E435" s="56"/>
      <c r="F435" s="56"/>
      <c r="K435" s="57"/>
      <c r="L435" s="7"/>
    </row>
    <row r="436" spans="1:18">
      <c r="A436" s="7">
        <v>9</v>
      </c>
      <c r="B436" s="35" t="s">
        <v>325</v>
      </c>
      <c r="C436" s="35"/>
      <c r="D436" s="36" t="s">
        <v>326</v>
      </c>
      <c r="E436" s="37"/>
      <c r="F436" s="37"/>
      <c r="G436" s="38" t="s">
        <v>49</v>
      </c>
      <c r="H436" s="39">
        <v>1</v>
      </c>
      <c r="I436" s="39"/>
      <c r="J436" s="40"/>
      <c r="K436" s="41">
        <f>IF(AND(H436= "",I436= ""), 0, ROUND(ROUND(J436, 2) * ROUND(IF(I436="",H436,I436),  0), 2))</f>
        <v/>
      </c>
      <c r="L436" s="7"/>
      <c r="N436" s="42">
        <v>0.2</v>
      </c>
      <c r="R436" s="7">
        <v>406</v>
      </c>
    </row>
    <row r="437" spans="1:18" hidden="1">
      <c r="A437" s="7" t="s">
        <v>51</v>
      </c>
    </row>
    <row r="438" spans="1:18">
      <c r="A438" s="7">
        <v>9</v>
      </c>
      <c r="B438" s="35" t="s">
        <v>327</v>
      </c>
      <c r="C438" s="35"/>
      <c r="D438" s="36" t="s">
        <v>189</v>
      </c>
      <c r="E438" s="37"/>
      <c r="F438" s="37"/>
      <c r="G438" s="38" t="s">
        <v>13</v>
      </c>
      <c r="H438" s="39">
        <v>2</v>
      </c>
      <c r="I438" s="39"/>
      <c r="J438" s="40"/>
      <c r="K438" s="41">
        <f>IF(AND(H438= "",I438= ""), 0, ROUND(ROUND(J438, 2) * ROUND(IF(I438="",H438,I438),  0), 2))</f>
        <v/>
      </c>
      <c r="L438" s="7"/>
      <c r="N438" s="42">
        <v>0.2</v>
      </c>
      <c r="R438" s="7">
        <v>406</v>
      </c>
    </row>
    <row r="439" spans="1:18" hidden="1">
      <c r="A439" s="7" t="s">
        <v>51</v>
      </c>
    </row>
    <row r="440" spans="1:18">
      <c r="A440" s="7">
        <v>9</v>
      </c>
      <c r="B440" s="35" t="s">
        <v>328</v>
      </c>
      <c r="C440" s="35"/>
      <c r="D440" s="36" t="s">
        <v>150</v>
      </c>
      <c r="E440" s="37"/>
      <c r="F440" s="37"/>
      <c r="G440" s="38" t="s">
        <v>13</v>
      </c>
      <c r="H440" s="39">
        <v>1</v>
      </c>
      <c r="I440" s="39"/>
      <c r="J440" s="40"/>
      <c r="K440" s="41">
        <f>IF(AND(H440= "",I440= ""), 0, ROUND(ROUND(J440, 2) * ROUND(IF(I440="",H440,I440),  0), 2))</f>
        <v/>
      </c>
      <c r="L440" s="7"/>
      <c r="N440" s="42">
        <v>0.2</v>
      </c>
      <c r="R440" s="7">
        <v>406</v>
      </c>
    </row>
    <row r="441" spans="1:18" hidden="1">
      <c r="A441" s="7" t="s">
        <v>51</v>
      </c>
    </row>
    <row r="442" spans="1:18">
      <c r="A442" s="7">
        <v>9</v>
      </c>
      <c r="B442" s="35" t="s">
        <v>329</v>
      </c>
      <c r="C442" s="35"/>
      <c r="D442" s="36" t="s">
        <v>98</v>
      </c>
      <c r="E442" s="37"/>
      <c r="F442" s="37"/>
      <c r="G442" s="38" t="s">
        <v>99</v>
      </c>
      <c r="H442" s="39">
        <v>2</v>
      </c>
      <c r="I442" s="39"/>
      <c r="J442" s="40"/>
      <c r="K442" s="41">
        <f>IF(AND(H442= "",I442= ""), 0, ROUND(ROUND(J442, 2) * ROUND(IF(I442="",H442,I442),  0), 2))</f>
        <v/>
      </c>
      <c r="L442" s="7"/>
      <c r="N442" s="42">
        <v>0.2</v>
      </c>
      <c r="R442" s="7">
        <v>406</v>
      </c>
    </row>
    <row r="443" spans="1:18" hidden="1">
      <c r="A443" s="7" t="s">
        <v>51</v>
      </c>
    </row>
    <row r="444" spans="1:18">
      <c r="A444" s="7">
        <v>9</v>
      </c>
      <c r="B444" s="35" t="s">
        <v>330</v>
      </c>
      <c r="C444" s="35"/>
      <c r="D444" s="36" t="s">
        <v>103</v>
      </c>
      <c r="E444" s="37"/>
      <c r="F444" s="37"/>
      <c r="G444" s="38" t="s">
        <v>13</v>
      </c>
      <c r="H444" s="39">
        <v>1</v>
      </c>
      <c r="I444" s="39"/>
      <c r="J444" s="40"/>
      <c r="K444" s="41">
        <f>IF(AND(H444= "",I444= ""), 0, ROUND(ROUND(J444, 2) * ROUND(IF(I444="",H444,I444),  0), 2))</f>
        <v/>
      </c>
      <c r="L444" s="7"/>
      <c r="N444" s="42">
        <v>0.2</v>
      </c>
      <c r="R444" s="7">
        <v>406</v>
      </c>
    </row>
    <row r="445" spans="1:18" hidden="1">
      <c r="A445" s="7" t="s">
        <v>51</v>
      </c>
    </row>
    <row r="446" spans="1:18">
      <c r="A446" s="7">
        <v>9</v>
      </c>
      <c r="B446" s="35" t="s">
        <v>331</v>
      </c>
      <c r="C446" s="35"/>
      <c r="D446" s="36" t="s">
        <v>159</v>
      </c>
      <c r="E446" s="37"/>
      <c r="F446" s="37"/>
      <c r="G446" s="38" t="s">
        <v>99</v>
      </c>
      <c r="H446" s="39">
        <v>1</v>
      </c>
      <c r="I446" s="39"/>
      <c r="J446" s="40"/>
      <c r="K446" s="41">
        <f>IF(AND(H446= "",I446= ""), 0, ROUND(ROUND(J446, 2) * ROUND(IF(I446="",H446,I446),  0), 2))</f>
        <v/>
      </c>
      <c r="L446" s="7"/>
      <c r="N446" s="42">
        <v>0.2</v>
      </c>
      <c r="R446" s="7">
        <v>406</v>
      </c>
    </row>
    <row r="447" spans="1:18" hidden="1">
      <c r="A447" s="7" t="s">
        <v>51</v>
      </c>
    </row>
    <row r="448" spans="1:18" hidden="1">
      <c r="A448" s="7" t="s">
        <v>65</v>
      </c>
    </row>
    <row r="449" spans="1:18">
      <c r="A449" s="7">
        <v>8</v>
      </c>
      <c r="B449" s="35" t="s">
        <v>332</v>
      </c>
      <c r="C449" s="35"/>
      <c r="D449" s="56" t="s">
        <v>333</v>
      </c>
      <c r="E449" s="56"/>
      <c r="F449" s="56"/>
      <c r="K449" s="57"/>
      <c r="L449" s="7"/>
    </row>
    <row r="450" spans="1:18">
      <c r="A450" s="7">
        <v>9</v>
      </c>
      <c r="B450" s="35" t="s">
        <v>334</v>
      </c>
      <c r="C450" s="35"/>
      <c r="D450" s="36" t="s">
        <v>163</v>
      </c>
      <c r="E450" s="37"/>
      <c r="F450" s="37"/>
      <c r="G450" s="38" t="s">
        <v>49</v>
      </c>
      <c r="H450" s="39">
        <v>1</v>
      </c>
      <c r="I450" s="39"/>
      <c r="J450" s="40"/>
      <c r="K450" s="41">
        <f>IF(AND(H450= "",I450= ""), 0, ROUND(ROUND(J450, 2) * ROUND(IF(I450="",H450,I450),  0), 2))</f>
        <v/>
      </c>
      <c r="L450" s="7"/>
      <c r="N450" s="42">
        <v>0.2</v>
      </c>
      <c r="R450" s="7">
        <v>406</v>
      </c>
    </row>
    <row r="451" spans="1:18" hidden="1">
      <c r="A451" s="7" t="s">
        <v>51</v>
      </c>
    </row>
    <row r="452" spans="1:18">
      <c r="A452" s="7">
        <v>9</v>
      </c>
      <c r="B452" s="35" t="s">
        <v>335</v>
      </c>
      <c r="C452" s="35"/>
      <c r="D452" s="36" t="s">
        <v>189</v>
      </c>
      <c r="E452" s="37"/>
      <c r="F452" s="37"/>
      <c r="G452" s="38" t="s">
        <v>13</v>
      </c>
      <c r="H452" s="39">
        <v>1</v>
      </c>
      <c r="I452" s="39"/>
      <c r="J452" s="40"/>
      <c r="K452" s="41">
        <f>IF(AND(H452= "",I452= ""), 0, ROUND(ROUND(J452, 2) * ROUND(IF(I452="",H452,I452),  0), 2))</f>
        <v/>
      </c>
      <c r="L452" s="7"/>
      <c r="N452" s="42">
        <v>0.2</v>
      </c>
      <c r="R452" s="7">
        <v>406</v>
      </c>
    </row>
    <row r="453" spans="1:18" hidden="1">
      <c r="A453" s="7" t="s">
        <v>51</v>
      </c>
    </row>
    <row r="454" spans="1:18">
      <c r="A454" s="7">
        <v>9</v>
      </c>
      <c r="B454" s="35" t="s">
        <v>336</v>
      </c>
      <c r="C454" s="35"/>
      <c r="D454" s="36" t="s">
        <v>150</v>
      </c>
      <c r="E454" s="37"/>
      <c r="F454" s="37"/>
      <c r="G454" s="38" t="s">
        <v>13</v>
      </c>
      <c r="H454" s="39">
        <v>1</v>
      </c>
      <c r="I454" s="39"/>
      <c r="J454" s="40"/>
      <c r="K454" s="41">
        <f>IF(AND(H454= "",I454= ""), 0, ROUND(ROUND(J454, 2) * ROUND(IF(I454="",H454,I454),  0), 2))</f>
        <v/>
      </c>
      <c r="L454" s="7"/>
      <c r="N454" s="42">
        <v>0.2</v>
      </c>
      <c r="R454" s="7">
        <v>406</v>
      </c>
    </row>
    <row r="455" spans="1:18" hidden="1">
      <c r="A455" s="7" t="s">
        <v>51</v>
      </c>
    </row>
    <row r="456" spans="1:18">
      <c r="A456" s="7">
        <v>9</v>
      </c>
      <c r="B456" s="35" t="s">
        <v>337</v>
      </c>
      <c r="C456" s="35"/>
      <c r="D456" s="36" t="s">
        <v>98</v>
      </c>
      <c r="E456" s="37"/>
      <c r="F456" s="37"/>
      <c r="G456" s="38" t="s">
        <v>99</v>
      </c>
      <c r="H456" s="39">
        <v>1</v>
      </c>
      <c r="I456" s="39"/>
      <c r="J456" s="40"/>
      <c r="K456" s="41">
        <f>IF(AND(H456= "",I456= ""), 0, ROUND(ROUND(J456, 2) * ROUND(IF(I456="",H456,I456),  0), 2))</f>
        <v/>
      </c>
      <c r="L456" s="7"/>
      <c r="N456" s="42">
        <v>0.2</v>
      </c>
      <c r="R456" s="7">
        <v>406</v>
      </c>
    </row>
    <row r="457" spans="1:18" hidden="1">
      <c r="A457" s="7" t="s">
        <v>51</v>
      </c>
    </row>
    <row r="458" spans="1:18">
      <c r="A458" s="7">
        <v>9</v>
      </c>
      <c r="B458" s="35" t="s">
        <v>338</v>
      </c>
      <c r="C458" s="35"/>
      <c r="D458" s="36" t="s">
        <v>103</v>
      </c>
      <c r="E458" s="37"/>
      <c r="F458" s="37"/>
      <c r="G458" s="38" t="s">
        <v>13</v>
      </c>
      <c r="H458" s="39">
        <v>1</v>
      </c>
      <c r="I458" s="39"/>
      <c r="J458" s="40"/>
      <c r="K458" s="41">
        <f>IF(AND(H458= "",I458= ""), 0, ROUND(ROUND(J458, 2) * ROUND(IF(I458="",H458,I458),  0), 2))</f>
        <v/>
      </c>
      <c r="L458" s="7"/>
      <c r="N458" s="42">
        <v>0.2</v>
      </c>
      <c r="R458" s="7">
        <v>406</v>
      </c>
    </row>
    <row r="459" spans="1:18" hidden="1">
      <c r="A459" s="7" t="s">
        <v>51</v>
      </c>
    </row>
    <row r="460" spans="1:18">
      <c r="A460" s="7">
        <v>9</v>
      </c>
      <c r="B460" s="35" t="s">
        <v>339</v>
      </c>
      <c r="C460" s="35"/>
      <c r="D460" s="36" t="s">
        <v>159</v>
      </c>
      <c r="E460" s="37"/>
      <c r="F460" s="37"/>
      <c r="G460" s="38" t="s">
        <v>99</v>
      </c>
      <c r="H460" s="39">
        <v>1</v>
      </c>
      <c r="I460" s="39"/>
      <c r="J460" s="40"/>
      <c r="K460" s="41">
        <f>IF(AND(H460= "",I460= ""), 0, ROUND(ROUND(J460, 2) * ROUND(IF(I460="",H460,I460),  0), 2))</f>
        <v/>
      </c>
      <c r="L460" s="7"/>
      <c r="N460" s="42">
        <v>0.2</v>
      </c>
      <c r="R460" s="7">
        <v>406</v>
      </c>
    </row>
    <row r="461" spans="1:18" hidden="1">
      <c r="A461" s="7" t="s">
        <v>51</v>
      </c>
    </row>
    <row r="462" spans="1:18" hidden="1">
      <c r="A462" s="7" t="s">
        <v>65</v>
      </c>
    </row>
    <row r="463" spans="1:18">
      <c r="A463" s="7">
        <v>8</v>
      </c>
      <c r="B463" s="35" t="s">
        <v>340</v>
      </c>
      <c r="C463" s="35"/>
      <c r="D463" s="56" t="s">
        <v>341</v>
      </c>
      <c r="E463" s="56"/>
      <c r="F463" s="56"/>
      <c r="K463" s="57"/>
      <c r="L463" s="7"/>
    </row>
    <row r="464" spans="1:18">
      <c r="A464" s="7">
        <v>9</v>
      </c>
      <c r="B464" s="35" t="s">
        <v>342</v>
      </c>
      <c r="C464" s="35"/>
      <c r="D464" s="36" t="s">
        <v>343</v>
      </c>
      <c r="E464" s="37"/>
      <c r="F464" s="37"/>
      <c r="G464" s="38" t="s">
        <v>49</v>
      </c>
      <c r="H464" s="39">
        <v>1</v>
      </c>
      <c r="I464" s="39"/>
      <c r="J464" s="40"/>
      <c r="K464" s="41">
        <f>IF(AND(H464= "",I464= ""), 0, ROUND(ROUND(J464, 2) * ROUND(IF(I464="",H464,I464),  0), 2))</f>
        <v/>
      </c>
      <c r="L464" s="7"/>
      <c r="N464" s="42">
        <v>0.2</v>
      </c>
      <c r="R464" s="7">
        <v>406</v>
      </c>
    </row>
    <row r="465" spans="1:18" hidden="1">
      <c r="A465" s="7" t="s">
        <v>51</v>
      </c>
    </row>
    <row r="466" spans="1:18">
      <c r="A466" s="7">
        <v>9</v>
      </c>
      <c r="B466" s="35" t="s">
        <v>344</v>
      </c>
      <c r="C466" s="35"/>
      <c r="D466" s="36" t="s">
        <v>189</v>
      </c>
      <c r="E466" s="37"/>
      <c r="F466" s="37"/>
      <c r="G466" s="38" t="s">
        <v>13</v>
      </c>
      <c r="H466" s="39">
        <v>4</v>
      </c>
      <c r="I466" s="39"/>
      <c r="J466" s="40"/>
      <c r="K466" s="41">
        <f>IF(AND(H466= "",I466= ""), 0, ROUND(ROUND(J466, 2) * ROUND(IF(I466="",H466,I466),  0), 2))</f>
        <v/>
      </c>
      <c r="L466" s="7"/>
      <c r="N466" s="42">
        <v>0.2</v>
      </c>
      <c r="R466" s="7">
        <v>406</v>
      </c>
    </row>
    <row r="467" spans="1:18" hidden="1">
      <c r="A467" s="7" t="s">
        <v>51</v>
      </c>
    </row>
    <row r="468" spans="1:18">
      <c r="A468" s="7">
        <v>9</v>
      </c>
      <c r="B468" s="35" t="s">
        <v>345</v>
      </c>
      <c r="C468" s="35"/>
      <c r="D468" s="36" t="s">
        <v>98</v>
      </c>
      <c r="E468" s="37"/>
      <c r="F468" s="37"/>
      <c r="G468" s="38" t="s">
        <v>99</v>
      </c>
      <c r="H468" s="39">
        <v>4</v>
      </c>
      <c r="I468" s="39"/>
      <c r="J468" s="40"/>
      <c r="K468" s="41">
        <f>IF(AND(H468= "",I468= ""), 0, ROUND(ROUND(J468, 2) * ROUND(IF(I468="",H468,I468),  0), 2))</f>
        <v/>
      </c>
      <c r="L468" s="7"/>
      <c r="N468" s="42">
        <v>0.2</v>
      </c>
      <c r="R468" s="7">
        <v>406</v>
      </c>
    </row>
    <row r="469" spans="1:18" hidden="1">
      <c r="A469" s="7" t="s">
        <v>51</v>
      </c>
    </row>
    <row r="470" spans="1:18">
      <c r="A470" s="7">
        <v>9</v>
      </c>
      <c r="B470" s="35" t="s">
        <v>346</v>
      </c>
      <c r="C470" s="35"/>
      <c r="D470" s="36" t="s">
        <v>103</v>
      </c>
      <c r="E470" s="37"/>
      <c r="F470" s="37"/>
      <c r="G470" s="38" t="s">
        <v>13</v>
      </c>
      <c r="H470" s="39">
        <v>1</v>
      </c>
      <c r="I470" s="39"/>
      <c r="J470" s="40"/>
      <c r="K470" s="41">
        <f>IF(AND(H470= "",I470= ""), 0, ROUND(ROUND(J470, 2) * ROUND(IF(I470="",H470,I470),  0), 2))</f>
        <v/>
      </c>
      <c r="L470" s="7"/>
      <c r="N470" s="42">
        <v>0.2</v>
      </c>
      <c r="R470" s="7">
        <v>406</v>
      </c>
    </row>
    <row r="471" spans="1:18" hidden="1">
      <c r="A471" s="7" t="s">
        <v>51</v>
      </c>
    </row>
    <row r="472" spans="1:18">
      <c r="A472" s="7">
        <v>9</v>
      </c>
      <c r="B472" s="35" t="s">
        <v>347</v>
      </c>
      <c r="C472" s="35"/>
      <c r="D472" s="36" t="s">
        <v>159</v>
      </c>
      <c r="E472" s="37"/>
      <c r="F472" s="37"/>
      <c r="G472" s="38" t="s">
        <v>99</v>
      </c>
      <c r="H472" s="39">
        <v>1</v>
      </c>
      <c r="I472" s="39"/>
      <c r="J472" s="40"/>
      <c r="K472" s="41">
        <f>IF(AND(H472= "",I472= ""), 0, ROUND(ROUND(J472, 2) * ROUND(IF(I472="",H472,I472),  0), 2))</f>
        <v/>
      </c>
      <c r="L472" s="7"/>
      <c r="N472" s="42">
        <v>0.2</v>
      </c>
      <c r="R472" s="7">
        <v>406</v>
      </c>
    </row>
    <row r="473" spans="1:18" hidden="1">
      <c r="A473" s="7" t="s">
        <v>51</v>
      </c>
    </row>
    <row r="474" spans="1:18" hidden="1">
      <c r="A474" s="7" t="s">
        <v>65</v>
      </c>
    </row>
    <row r="475" spans="1:18">
      <c r="A475" s="7">
        <v>8</v>
      </c>
      <c r="B475" s="35" t="s">
        <v>348</v>
      </c>
      <c r="C475" s="35"/>
      <c r="D475" s="56" t="s">
        <v>349</v>
      </c>
      <c r="E475" s="56"/>
      <c r="F475" s="56"/>
      <c r="K475" s="57"/>
      <c r="L475" s="7"/>
    </row>
    <row r="476" spans="1:18">
      <c r="A476" s="7">
        <v>9</v>
      </c>
      <c r="B476" s="35" t="s">
        <v>350</v>
      </c>
      <c r="C476" s="35"/>
      <c r="D476" s="36" t="s">
        <v>163</v>
      </c>
      <c r="E476" s="37"/>
      <c r="F476" s="37"/>
      <c r="G476" s="38" t="s">
        <v>49</v>
      </c>
      <c r="H476" s="39">
        <v>1</v>
      </c>
      <c r="I476" s="39"/>
      <c r="J476" s="40"/>
      <c r="K476" s="41">
        <f>IF(AND(H476= "",I476= ""), 0, ROUND(ROUND(J476, 2) * ROUND(IF(I476="",H476,I476),  0), 2))</f>
        <v/>
      </c>
      <c r="L476" s="7"/>
      <c r="N476" s="42">
        <v>0.2</v>
      </c>
      <c r="R476" s="7">
        <v>406</v>
      </c>
    </row>
    <row r="477" spans="1:18" hidden="1">
      <c r="A477" s="7" t="s">
        <v>51</v>
      </c>
    </row>
    <row r="478" spans="1:18">
      <c r="A478" s="7">
        <v>9</v>
      </c>
      <c r="B478" s="35" t="s">
        <v>351</v>
      </c>
      <c r="C478" s="35"/>
      <c r="D478" s="36" t="s">
        <v>119</v>
      </c>
      <c r="E478" s="37"/>
      <c r="F478" s="37"/>
      <c r="G478" s="38" t="s">
        <v>13</v>
      </c>
      <c r="H478" s="39">
        <v>1</v>
      </c>
      <c r="I478" s="39"/>
      <c r="J478" s="40"/>
      <c r="K478" s="41">
        <f>IF(AND(H478= "",I478= ""), 0, ROUND(ROUND(J478, 2) * ROUND(IF(I478="",H478,I478),  0), 2))</f>
        <v/>
      </c>
      <c r="L478" s="7"/>
      <c r="N478" s="42">
        <v>0.2</v>
      </c>
      <c r="R478" s="7">
        <v>406</v>
      </c>
    </row>
    <row r="479" spans="1:18" hidden="1">
      <c r="A479" s="7" t="s">
        <v>51</v>
      </c>
    </row>
    <row r="480" spans="1:18">
      <c r="A480" s="7">
        <v>9</v>
      </c>
      <c r="B480" s="35" t="s">
        <v>352</v>
      </c>
      <c r="C480" s="35"/>
      <c r="D480" s="36" t="s">
        <v>150</v>
      </c>
      <c r="E480" s="37"/>
      <c r="F480" s="37"/>
      <c r="G480" s="38" t="s">
        <v>13</v>
      </c>
      <c r="H480" s="39">
        <v>1</v>
      </c>
      <c r="I480" s="39"/>
      <c r="J480" s="40"/>
      <c r="K480" s="41">
        <f>IF(AND(H480= "",I480= ""), 0, ROUND(ROUND(J480, 2) * ROUND(IF(I480="",H480,I480),  0), 2))</f>
        <v/>
      </c>
      <c r="L480" s="7"/>
      <c r="N480" s="42">
        <v>0.2</v>
      </c>
      <c r="R480" s="7">
        <v>406</v>
      </c>
    </row>
    <row r="481" spans="1:18" hidden="1">
      <c r="A481" s="7" t="s">
        <v>51</v>
      </c>
    </row>
    <row r="482" spans="1:18">
      <c r="A482" s="7">
        <v>9</v>
      </c>
      <c r="B482" s="35" t="s">
        <v>353</v>
      </c>
      <c r="C482" s="35"/>
      <c r="D482" s="36" t="s">
        <v>98</v>
      </c>
      <c r="E482" s="37"/>
      <c r="F482" s="37"/>
      <c r="G482" s="38" t="s">
        <v>99</v>
      </c>
      <c r="H482" s="39">
        <v>1</v>
      </c>
      <c r="I482" s="39"/>
      <c r="J482" s="40"/>
      <c r="K482" s="41">
        <f>IF(AND(H482= "",I482= ""), 0, ROUND(ROUND(J482, 2) * ROUND(IF(I482="",H482,I482),  0), 2))</f>
        <v/>
      </c>
      <c r="L482" s="7"/>
      <c r="N482" s="42">
        <v>0.2</v>
      </c>
      <c r="R482" s="7">
        <v>406</v>
      </c>
    </row>
    <row r="483" spans="1:18" hidden="1">
      <c r="A483" s="7" t="s">
        <v>51</v>
      </c>
    </row>
    <row r="484" spans="1:18">
      <c r="A484" s="7">
        <v>9</v>
      </c>
      <c r="B484" s="35" t="s">
        <v>354</v>
      </c>
      <c r="C484" s="35"/>
      <c r="D484" s="36" t="s">
        <v>103</v>
      </c>
      <c r="E484" s="37"/>
      <c r="F484" s="37"/>
      <c r="G484" s="38" t="s">
        <v>13</v>
      </c>
      <c r="H484" s="39">
        <v>1</v>
      </c>
      <c r="I484" s="39"/>
      <c r="J484" s="40"/>
      <c r="K484" s="41">
        <f>IF(AND(H484= "",I484= ""), 0, ROUND(ROUND(J484, 2) * ROUND(IF(I484="",H484,I484),  0), 2))</f>
        <v/>
      </c>
      <c r="L484" s="7"/>
      <c r="N484" s="42">
        <v>0.2</v>
      </c>
      <c r="R484" s="7">
        <v>406</v>
      </c>
    </row>
    <row r="485" spans="1:18" hidden="1">
      <c r="A485" s="7" t="s">
        <v>51</v>
      </c>
    </row>
    <row r="486" spans="1:18">
      <c r="A486" s="7">
        <v>9</v>
      </c>
      <c r="B486" s="35" t="s">
        <v>355</v>
      </c>
      <c r="C486" s="35"/>
      <c r="D486" s="36" t="s">
        <v>159</v>
      </c>
      <c r="E486" s="37"/>
      <c r="F486" s="37"/>
      <c r="G486" s="38" t="s">
        <v>99</v>
      </c>
      <c r="H486" s="39">
        <v>1</v>
      </c>
      <c r="I486" s="39"/>
      <c r="J486" s="40"/>
      <c r="K486" s="41">
        <f>IF(AND(H486= "",I486= ""), 0, ROUND(ROUND(J486, 2) * ROUND(IF(I486="",H486,I486),  0), 2))</f>
        <v/>
      </c>
      <c r="L486" s="7"/>
      <c r="N486" s="42">
        <v>0.2</v>
      </c>
      <c r="R486" s="7">
        <v>406</v>
      </c>
    </row>
    <row r="487" spans="1:18" hidden="1">
      <c r="A487" s="7" t="s">
        <v>51</v>
      </c>
    </row>
    <row r="488" spans="1:18" hidden="1">
      <c r="A488" s="7" t="s">
        <v>65</v>
      </c>
    </row>
    <row r="489" spans="1:18">
      <c r="A489" s="7">
        <v>8</v>
      </c>
      <c r="B489" s="35" t="s">
        <v>356</v>
      </c>
      <c r="C489" s="35"/>
      <c r="D489" s="56" t="s">
        <v>357</v>
      </c>
      <c r="E489" s="56"/>
      <c r="F489" s="56"/>
      <c r="K489" s="57"/>
      <c r="L489" s="7"/>
    </row>
    <row r="490" spans="1:18">
      <c r="A490" s="7">
        <v>9</v>
      </c>
      <c r="B490" s="35" t="s">
        <v>358</v>
      </c>
      <c r="C490" s="35"/>
      <c r="D490" s="36" t="s">
        <v>163</v>
      </c>
      <c r="E490" s="37"/>
      <c r="F490" s="37"/>
      <c r="G490" s="38" t="s">
        <v>49</v>
      </c>
      <c r="H490" s="39">
        <v>1</v>
      </c>
      <c r="I490" s="39"/>
      <c r="J490" s="40"/>
      <c r="K490" s="41">
        <f>IF(AND(H490= "",I490= ""), 0, ROUND(ROUND(J490, 2) * ROUND(IF(I490="",H490,I490),  0), 2))</f>
        <v/>
      </c>
      <c r="L490" s="7"/>
      <c r="N490" s="42">
        <v>0.2</v>
      </c>
      <c r="R490" s="7">
        <v>406</v>
      </c>
    </row>
    <row r="491" spans="1:18" hidden="1">
      <c r="A491" s="7" t="s">
        <v>51</v>
      </c>
    </row>
    <row r="492" spans="1:18">
      <c r="A492" s="7">
        <v>9</v>
      </c>
      <c r="B492" s="35" t="s">
        <v>359</v>
      </c>
      <c r="C492" s="35"/>
      <c r="D492" s="36" t="s">
        <v>119</v>
      </c>
      <c r="E492" s="37"/>
      <c r="F492" s="37"/>
      <c r="G492" s="38" t="s">
        <v>13</v>
      </c>
      <c r="H492" s="39">
        <v>1</v>
      </c>
      <c r="I492" s="39"/>
      <c r="J492" s="40"/>
      <c r="K492" s="41">
        <f>IF(AND(H492= "",I492= ""), 0, ROUND(ROUND(J492, 2) * ROUND(IF(I492="",H492,I492),  0), 2))</f>
        <v/>
      </c>
      <c r="L492" s="7"/>
      <c r="N492" s="42">
        <v>0.2</v>
      </c>
      <c r="R492" s="7">
        <v>406</v>
      </c>
    </row>
    <row r="493" spans="1:18" hidden="1">
      <c r="A493" s="7" t="s">
        <v>51</v>
      </c>
    </row>
    <row r="494" spans="1:18">
      <c r="A494" s="7">
        <v>9</v>
      </c>
      <c r="B494" s="35" t="s">
        <v>360</v>
      </c>
      <c r="C494" s="35"/>
      <c r="D494" s="36" t="s">
        <v>150</v>
      </c>
      <c r="E494" s="37"/>
      <c r="F494" s="37"/>
      <c r="G494" s="38" t="s">
        <v>13</v>
      </c>
      <c r="H494" s="39">
        <v>1</v>
      </c>
      <c r="I494" s="39"/>
      <c r="J494" s="40"/>
      <c r="K494" s="41">
        <f>IF(AND(H494= "",I494= ""), 0, ROUND(ROUND(J494, 2) * ROUND(IF(I494="",H494,I494),  0), 2))</f>
        <v/>
      </c>
      <c r="L494" s="7"/>
      <c r="N494" s="42">
        <v>0.2</v>
      </c>
      <c r="R494" s="7">
        <v>406</v>
      </c>
    </row>
    <row r="495" spans="1:18" hidden="1">
      <c r="A495" s="7" t="s">
        <v>51</v>
      </c>
    </row>
    <row r="496" spans="1:18">
      <c r="A496" s="7">
        <v>9</v>
      </c>
      <c r="B496" s="35" t="s">
        <v>361</v>
      </c>
      <c r="C496" s="35"/>
      <c r="D496" s="36" t="s">
        <v>98</v>
      </c>
      <c r="E496" s="37"/>
      <c r="F496" s="37"/>
      <c r="G496" s="38" t="s">
        <v>99</v>
      </c>
      <c r="H496" s="39">
        <v>1</v>
      </c>
      <c r="I496" s="39"/>
      <c r="J496" s="40"/>
      <c r="K496" s="41">
        <f>IF(AND(H496= "",I496= ""), 0, ROUND(ROUND(J496, 2) * ROUND(IF(I496="",H496,I496),  0), 2))</f>
        <v/>
      </c>
      <c r="L496" s="7"/>
      <c r="N496" s="42">
        <v>0.2</v>
      </c>
      <c r="R496" s="7">
        <v>406</v>
      </c>
    </row>
    <row r="497" spans="1:18" hidden="1">
      <c r="A497" s="7" t="s">
        <v>51</v>
      </c>
    </row>
    <row r="498" spans="1:18">
      <c r="A498" s="7">
        <v>9</v>
      </c>
      <c r="B498" s="35" t="s">
        <v>362</v>
      </c>
      <c r="C498" s="35"/>
      <c r="D498" s="36" t="s">
        <v>103</v>
      </c>
      <c r="E498" s="37"/>
      <c r="F498" s="37"/>
      <c r="G498" s="38" t="s">
        <v>13</v>
      </c>
      <c r="H498" s="39">
        <v>1</v>
      </c>
      <c r="I498" s="39"/>
      <c r="J498" s="40"/>
      <c r="K498" s="41">
        <f>IF(AND(H498= "",I498= ""), 0, ROUND(ROUND(J498, 2) * ROUND(IF(I498="",H498,I498),  0), 2))</f>
        <v/>
      </c>
      <c r="L498" s="7"/>
      <c r="N498" s="42">
        <v>0.2</v>
      </c>
      <c r="R498" s="7">
        <v>406</v>
      </c>
    </row>
    <row r="499" spans="1:18" hidden="1">
      <c r="A499" s="7" t="s">
        <v>51</v>
      </c>
    </row>
    <row r="500" spans="1:18">
      <c r="A500" s="7">
        <v>9</v>
      </c>
      <c r="B500" s="35" t="s">
        <v>363</v>
      </c>
      <c r="C500" s="35"/>
      <c r="D500" s="36" t="s">
        <v>159</v>
      </c>
      <c r="E500" s="37"/>
      <c r="F500" s="37"/>
      <c r="G500" s="38" t="s">
        <v>99</v>
      </c>
      <c r="H500" s="39">
        <v>1</v>
      </c>
      <c r="I500" s="39"/>
      <c r="J500" s="40"/>
      <c r="K500" s="41">
        <f>IF(AND(H500= "",I500= ""), 0, ROUND(ROUND(J500, 2) * ROUND(IF(I500="",H500,I500),  0), 2))</f>
        <v/>
      </c>
      <c r="L500" s="7"/>
      <c r="N500" s="42">
        <v>0.2</v>
      </c>
      <c r="R500" s="7">
        <v>406</v>
      </c>
    </row>
    <row r="501" spans="1:18" hidden="1">
      <c r="A501" s="7" t="s">
        <v>51</v>
      </c>
    </row>
    <row r="502" spans="1:18" hidden="1">
      <c r="A502" s="7" t="s">
        <v>65</v>
      </c>
    </row>
    <row r="503" spans="1:18">
      <c r="A503" s="7">
        <v>8</v>
      </c>
      <c r="B503" s="35" t="s">
        <v>364</v>
      </c>
      <c r="C503" s="35"/>
      <c r="D503" s="56" t="s">
        <v>365</v>
      </c>
      <c r="E503" s="56"/>
      <c r="F503" s="56"/>
      <c r="K503" s="57"/>
      <c r="L503" s="7"/>
    </row>
    <row r="504" spans="1:18">
      <c r="A504" s="7">
        <v>9</v>
      </c>
      <c r="B504" s="35" t="s">
        <v>366</v>
      </c>
      <c r="C504" s="35"/>
      <c r="D504" s="36" t="s">
        <v>163</v>
      </c>
      <c r="E504" s="37"/>
      <c r="F504" s="37"/>
      <c r="G504" s="38" t="s">
        <v>49</v>
      </c>
      <c r="H504" s="39">
        <v>1</v>
      </c>
      <c r="I504" s="39"/>
      <c r="J504" s="40"/>
      <c r="K504" s="41">
        <f>IF(AND(H504= "",I504= ""), 0, ROUND(ROUND(J504, 2) * ROUND(IF(I504="",H504,I504),  0), 2))</f>
        <v/>
      </c>
      <c r="L504" s="7"/>
      <c r="N504" s="42">
        <v>0.2</v>
      </c>
      <c r="R504" s="7">
        <v>406</v>
      </c>
    </row>
    <row r="505" spans="1:18" hidden="1">
      <c r="A505" s="7" t="s">
        <v>51</v>
      </c>
    </row>
    <row r="506" spans="1:18">
      <c r="A506" s="7">
        <v>9</v>
      </c>
      <c r="B506" s="35" t="s">
        <v>367</v>
      </c>
      <c r="C506" s="35"/>
      <c r="D506" s="36" t="s">
        <v>119</v>
      </c>
      <c r="E506" s="37"/>
      <c r="F506" s="37"/>
      <c r="G506" s="38" t="s">
        <v>13</v>
      </c>
      <c r="H506" s="39">
        <v>1</v>
      </c>
      <c r="I506" s="39"/>
      <c r="J506" s="40"/>
      <c r="K506" s="41">
        <f>IF(AND(H506= "",I506= ""), 0, ROUND(ROUND(J506, 2) * ROUND(IF(I506="",H506,I506),  0), 2))</f>
        <v/>
      </c>
      <c r="L506" s="7"/>
      <c r="N506" s="42">
        <v>0.2</v>
      </c>
      <c r="R506" s="7">
        <v>406</v>
      </c>
    </row>
    <row r="507" spans="1:18" hidden="1">
      <c r="A507" s="7" t="s">
        <v>51</v>
      </c>
    </row>
    <row r="508" spans="1:18">
      <c r="A508" s="7">
        <v>9</v>
      </c>
      <c r="B508" s="35" t="s">
        <v>368</v>
      </c>
      <c r="C508" s="35"/>
      <c r="D508" s="36" t="s">
        <v>150</v>
      </c>
      <c r="E508" s="37"/>
      <c r="F508" s="37"/>
      <c r="G508" s="38" t="s">
        <v>13</v>
      </c>
      <c r="H508" s="39">
        <v>1</v>
      </c>
      <c r="I508" s="39"/>
      <c r="J508" s="40"/>
      <c r="K508" s="41">
        <f>IF(AND(H508= "",I508= ""), 0, ROUND(ROUND(J508, 2) * ROUND(IF(I508="",H508,I508),  0), 2))</f>
        <v/>
      </c>
      <c r="L508" s="7"/>
      <c r="N508" s="42">
        <v>0.2</v>
      </c>
      <c r="R508" s="7">
        <v>406</v>
      </c>
    </row>
    <row r="509" spans="1:18" hidden="1">
      <c r="A509" s="7" t="s">
        <v>51</v>
      </c>
    </row>
    <row r="510" spans="1:18">
      <c r="A510" s="7">
        <v>9</v>
      </c>
      <c r="B510" s="35" t="s">
        <v>369</v>
      </c>
      <c r="C510" s="35"/>
      <c r="D510" s="36" t="s">
        <v>98</v>
      </c>
      <c r="E510" s="37"/>
      <c r="F510" s="37"/>
      <c r="G510" s="38" t="s">
        <v>99</v>
      </c>
      <c r="H510" s="39">
        <v>1</v>
      </c>
      <c r="I510" s="39"/>
      <c r="J510" s="40"/>
      <c r="K510" s="41">
        <f>IF(AND(H510= "",I510= ""), 0, ROUND(ROUND(J510, 2) * ROUND(IF(I510="",H510,I510),  0), 2))</f>
        <v/>
      </c>
      <c r="L510" s="7"/>
      <c r="N510" s="42">
        <v>0.2</v>
      </c>
      <c r="R510" s="7">
        <v>406</v>
      </c>
    </row>
    <row r="511" spans="1:18" hidden="1">
      <c r="A511" s="7" t="s">
        <v>51</v>
      </c>
    </row>
    <row r="512" spans="1:18">
      <c r="A512" s="7">
        <v>9</v>
      </c>
      <c r="B512" s="35" t="s">
        <v>370</v>
      </c>
      <c r="C512" s="35"/>
      <c r="D512" s="36" t="s">
        <v>103</v>
      </c>
      <c r="E512" s="37"/>
      <c r="F512" s="37"/>
      <c r="G512" s="38" t="s">
        <v>13</v>
      </c>
      <c r="H512" s="39">
        <v>1</v>
      </c>
      <c r="I512" s="39"/>
      <c r="J512" s="40"/>
      <c r="K512" s="41">
        <f>IF(AND(H512= "",I512= ""), 0, ROUND(ROUND(J512, 2) * ROUND(IF(I512="",H512,I512),  0), 2))</f>
        <v/>
      </c>
      <c r="L512" s="7"/>
      <c r="N512" s="42">
        <v>0.2</v>
      </c>
      <c r="R512" s="7">
        <v>406</v>
      </c>
    </row>
    <row r="513" spans="1:18" hidden="1">
      <c r="A513" s="7" t="s">
        <v>51</v>
      </c>
    </row>
    <row r="514" spans="1:18">
      <c r="A514" s="7">
        <v>9</v>
      </c>
      <c r="B514" s="35" t="s">
        <v>371</v>
      </c>
      <c r="C514" s="35"/>
      <c r="D514" s="36" t="s">
        <v>159</v>
      </c>
      <c r="E514" s="37"/>
      <c r="F514" s="37"/>
      <c r="G514" s="38" t="s">
        <v>99</v>
      </c>
      <c r="H514" s="39">
        <v>1</v>
      </c>
      <c r="I514" s="39"/>
      <c r="J514" s="40"/>
      <c r="K514" s="41">
        <f>IF(AND(H514= "",I514= ""), 0, ROUND(ROUND(J514, 2) * ROUND(IF(I514="",H514,I514),  0), 2))</f>
        <v/>
      </c>
      <c r="L514" s="7"/>
      <c r="N514" s="42">
        <v>0.2</v>
      </c>
      <c r="R514" s="7">
        <v>406</v>
      </c>
    </row>
    <row r="515" spans="1:18" hidden="1">
      <c r="A515" s="7" t="s">
        <v>51</v>
      </c>
    </row>
    <row r="516" spans="1:18" hidden="1">
      <c r="A516" s="7" t="s">
        <v>65</v>
      </c>
    </row>
    <row r="517" spans="1:18">
      <c r="A517" s="7">
        <v>8</v>
      </c>
      <c r="B517" s="35" t="s">
        <v>372</v>
      </c>
      <c r="C517" s="35"/>
      <c r="D517" s="56" t="s">
        <v>373</v>
      </c>
      <c r="E517" s="56"/>
      <c r="F517" s="56"/>
      <c r="K517" s="57"/>
      <c r="L517" s="7"/>
    </row>
    <row r="518" spans="1:18">
      <c r="A518" s="7">
        <v>9</v>
      </c>
      <c r="B518" s="35" t="s">
        <v>374</v>
      </c>
      <c r="C518" s="35"/>
      <c r="D518" s="36" t="s">
        <v>163</v>
      </c>
      <c r="E518" s="37"/>
      <c r="F518" s="37"/>
      <c r="G518" s="38" t="s">
        <v>49</v>
      </c>
      <c r="H518" s="39">
        <v>1</v>
      </c>
      <c r="I518" s="39"/>
      <c r="J518" s="40"/>
      <c r="K518" s="41">
        <f>IF(AND(H518= "",I518= ""), 0, ROUND(ROUND(J518, 2) * ROUND(IF(I518="",H518,I518),  0), 2))</f>
        <v/>
      </c>
      <c r="L518" s="7"/>
      <c r="N518" s="42">
        <v>0.2</v>
      </c>
      <c r="R518" s="7">
        <v>406</v>
      </c>
    </row>
    <row r="519" spans="1:18" hidden="1">
      <c r="A519" s="7" t="s">
        <v>51</v>
      </c>
    </row>
    <row r="520" spans="1:18">
      <c r="A520" s="7">
        <v>9</v>
      </c>
      <c r="B520" s="35" t="s">
        <v>375</v>
      </c>
      <c r="C520" s="35"/>
      <c r="D520" s="36" t="s">
        <v>119</v>
      </c>
      <c r="E520" s="37"/>
      <c r="F520" s="37"/>
      <c r="G520" s="38" t="s">
        <v>13</v>
      </c>
      <c r="H520" s="39">
        <v>1</v>
      </c>
      <c r="I520" s="39"/>
      <c r="J520" s="40"/>
      <c r="K520" s="41">
        <f>IF(AND(H520= "",I520= ""), 0, ROUND(ROUND(J520, 2) * ROUND(IF(I520="",H520,I520),  0), 2))</f>
        <v/>
      </c>
      <c r="L520" s="7"/>
      <c r="N520" s="42">
        <v>0.2</v>
      </c>
      <c r="R520" s="7">
        <v>406</v>
      </c>
    </row>
    <row r="521" spans="1:18" hidden="1">
      <c r="A521" s="7" t="s">
        <v>51</v>
      </c>
    </row>
    <row r="522" spans="1:18">
      <c r="A522" s="7">
        <v>9</v>
      </c>
      <c r="B522" s="35" t="s">
        <v>376</v>
      </c>
      <c r="C522" s="35"/>
      <c r="D522" s="36" t="s">
        <v>150</v>
      </c>
      <c r="E522" s="37"/>
      <c r="F522" s="37"/>
      <c r="G522" s="38" t="s">
        <v>13</v>
      </c>
      <c r="H522" s="39">
        <v>1</v>
      </c>
      <c r="I522" s="39"/>
      <c r="J522" s="40"/>
      <c r="K522" s="41">
        <f>IF(AND(H522= "",I522= ""), 0, ROUND(ROUND(J522, 2) * ROUND(IF(I522="",H522,I522),  0), 2))</f>
        <v/>
      </c>
      <c r="L522" s="7"/>
      <c r="N522" s="42">
        <v>0.2</v>
      </c>
      <c r="R522" s="7">
        <v>406</v>
      </c>
    </row>
    <row r="523" spans="1:18" hidden="1">
      <c r="A523" s="7" t="s">
        <v>51</v>
      </c>
    </row>
    <row r="524" spans="1:18">
      <c r="A524" s="7">
        <v>9</v>
      </c>
      <c r="B524" s="35" t="s">
        <v>377</v>
      </c>
      <c r="C524" s="35"/>
      <c r="D524" s="36" t="s">
        <v>98</v>
      </c>
      <c r="E524" s="37"/>
      <c r="F524" s="37"/>
      <c r="G524" s="38" t="s">
        <v>99</v>
      </c>
      <c r="H524" s="39">
        <v>1</v>
      </c>
      <c r="I524" s="39"/>
      <c r="J524" s="40"/>
      <c r="K524" s="41">
        <f>IF(AND(H524= "",I524= ""), 0, ROUND(ROUND(J524, 2) * ROUND(IF(I524="",H524,I524),  0), 2))</f>
        <v/>
      </c>
      <c r="L524" s="7"/>
      <c r="N524" s="42">
        <v>0.2</v>
      </c>
      <c r="R524" s="7">
        <v>406</v>
      </c>
    </row>
    <row r="525" spans="1:18" hidden="1">
      <c r="A525" s="7" t="s">
        <v>51</v>
      </c>
    </row>
    <row r="526" spans="1:18">
      <c r="A526" s="7">
        <v>9</v>
      </c>
      <c r="B526" s="35" t="s">
        <v>378</v>
      </c>
      <c r="C526" s="35"/>
      <c r="D526" s="36" t="s">
        <v>103</v>
      </c>
      <c r="E526" s="37"/>
      <c r="F526" s="37"/>
      <c r="G526" s="38" t="s">
        <v>13</v>
      </c>
      <c r="H526" s="39">
        <v>1</v>
      </c>
      <c r="I526" s="39"/>
      <c r="J526" s="40"/>
      <c r="K526" s="41">
        <f>IF(AND(H526= "",I526= ""), 0, ROUND(ROUND(J526, 2) * ROUND(IF(I526="",H526,I526),  0), 2))</f>
        <v/>
      </c>
      <c r="L526" s="7"/>
      <c r="N526" s="42">
        <v>0.2</v>
      </c>
      <c r="R526" s="7">
        <v>406</v>
      </c>
    </row>
    <row r="527" spans="1:18" hidden="1">
      <c r="A527" s="7" t="s">
        <v>51</v>
      </c>
    </row>
    <row r="528" spans="1:18">
      <c r="A528" s="7">
        <v>9</v>
      </c>
      <c r="B528" s="35" t="s">
        <v>379</v>
      </c>
      <c r="C528" s="35"/>
      <c r="D528" s="36" t="s">
        <v>159</v>
      </c>
      <c r="E528" s="37"/>
      <c r="F528" s="37"/>
      <c r="G528" s="38" t="s">
        <v>99</v>
      </c>
      <c r="H528" s="39">
        <v>1</v>
      </c>
      <c r="I528" s="39"/>
      <c r="J528" s="40"/>
      <c r="K528" s="41">
        <f>IF(AND(H528= "",I528= ""), 0, ROUND(ROUND(J528, 2) * ROUND(IF(I528="",H528,I528),  0), 2))</f>
        <v/>
      </c>
      <c r="L528" s="7"/>
      <c r="N528" s="42">
        <v>0.2</v>
      </c>
      <c r="R528" s="7">
        <v>406</v>
      </c>
    </row>
    <row r="529" spans="1:18" hidden="1">
      <c r="A529" s="7" t="s">
        <v>51</v>
      </c>
    </row>
    <row r="530" spans="1:18" hidden="1">
      <c r="A530" s="7" t="s">
        <v>65</v>
      </c>
    </row>
    <row r="531" spans="1:18">
      <c r="A531" s="7">
        <v>8</v>
      </c>
      <c r="B531" s="35" t="s">
        <v>380</v>
      </c>
      <c r="C531" s="35"/>
      <c r="D531" s="56" t="s">
        <v>381</v>
      </c>
      <c r="E531" s="56"/>
      <c r="F531" s="56"/>
      <c r="K531" s="57"/>
      <c r="L531" s="7"/>
    </row>
    <row r="532" spans="1:18">
      <c r="A532" s="7">
        <v>9</v>
      </c>
      <c r="B532" s="35" t="s">
        <v>382</v>
      </c>
      <c r="C532" s="35"/>
      <c r="D532" s="36" t="s">
        <v>163</v>
      </c>
      <c r="E532" s="37"/>
      <c r="F532" s="37"/>
      <c r="G532" s="38" t="s">
        <v>49</v>
      </c>
      <c r="H532" s="39">
        <v>1</v>
      </c>
      <c r="I532" s="39"/>
      <c r="J532" s="40"/>
      <c r="K532" s="41">
        <f>IF(AND(H532= "",I532= ""), 0, ROUND(ROUND(J532, 2) * ROUND(IF(I532="",H532,I532),  0), 2))</f>
        <v/>
      </c>
      <c r="L532" s="7"/>
      <c r="N532" s="42">
        <v>0.2</v>
      </c>
      <c r="R532" s="7">
        <v>406</v>
      </c>
    </row>
    <row r="533" spans="1:18" hidden="1">
      <c r="A533" s="7" t="s">
        <v>51</v>
      </c>
    </row>
    <row r="534" spans="1:18">
      <c r="A534" s="7">
        <v>9</v>
      </c>
      <c r="B534" s="35" t="s">
        <v>383</v>
      </c>
      <c r="C534" s="35"/>
      <c r="D534" s="36" t="s">
        <v>119</v>
      </c>
      <c r="E534" s="37"/>
      <c r="F534" s="37"/>
      <c r="G534" s="38" t="s">
        <v>13</v>
      </c>
      <c r="H534" s="39">
        <v>1</v>
      </c>
      <c r="I534" s="39"/>
      <c r="J534" s="40"/>
      <c r="K534" s="41">
        <f>IF(AND(H534= "",I534= ""), 0, ROUND(ROUND(J534, 2) * ROUND(IF(I534="",H534,I534),  0), 2))</f>
        <v/>
      </c>
      <c r="L534" s="7"/>
      <c r="N534" s="42">
        <v>0.2</v>
      </c>
      <c r="R534" s="7">
        <v>406</v>
      </c>
    </row>
    <row r="535" spans="1:18" hidden="1">
      <c r="A535" s="7" t="s">
        <v>51</v>
      </c>
    </row>
    <row r="536" spans="1:18">
      <c r="A536" s="7">
        <v>9</v>
      </c>
      <c r="B536" s="35" t="s">
        <v>384</v>
      </c>
      <c r="C536" s="35"/>
      <c r="D536" s="36" t="s">
        <v>150</v>
      </c>
      <c r="E536" s="37"/>
      <c r="F536" s="37"/>
      <c r="G536" s="38" t="s">
        <v>13</v>
      </c>
      <c r="H536" s="39">
        <v>1</v>
      </c>
      <c r="I536" s="39"/>
      <c r="J536" s="40"/>
      <c r="K536" s="41">
        <f>IF(AND(H536= "",I536= ""), 0, ROUND(ROUND(J536, 2) * ROUND(IF(I536="",H536,I536),  0), 2))</f>
        <v/>
      </c>
      <c r="L536" s="7"/>
      <c r="N536" s="42">
        <v>0.2</v>
      </c>
      <c r="R536" s="7">
        <v>406</v>
      </c>
    </row>
    <row r="537" spans="1:18" hidden="1">
      <c r="A537" s="7" t="s">
        <v>51</v>
      </c>
    </row>
    <row r="538" spans="1:18">
      <c r="A538" s="7">
        <v>9</v>
      </c>
      <c r="B538" s="35" t="s">
        <v>385</v>
      </c>
      <c r="C538" s="35"/>
      <c r="D538" s="36" t="s">
        <v>98</v>
      </c>
      <c r="E538" s="37"/>
      <c r="F538" s="37"/>
      <c r="G538" s="38" t="s">
        <v>99</v>
      </c>
      <c r="H538" s="39">
        <v>1</v>
      </c>
      <c r="I538" s="39"/>
      <c r="J538" s="40"/>
      <c r="K538" s="41">
        <f>IF(AND(H538= "",I538= ""), 0, ROUND(ROUND(J538, 2) * ROUND(IF(I538="",H538,I538),  0), 2))</f>
        <v/>
      </c>
      <c r="L538" s="7"/>
      <c r="N538" s="42">
        <v>0.2</v>
      </c>
      <c r="R538" s="7">
        <v>406</v>
      </c>
    </row>
    <row r="539" spans="1:18" hidden="1">
      <c r="A539" s="7" t="s">
        <v>51</v>
      </c>
    </row>
    <row r="540" spans="1:18">
      <c r="A540" s="7">
        <v>9</v>
      </c>
      <c r="B540" s="35" t="s">
        <v>386</v>
      </c>
      <c r="C540" s="35"/>
      <c r="D540" s="36" t="s">
        <v>103</v>
      </c>
      <c r="E540" s="37"/>
      <c r="F540" s="37"/>
      <c r="G540" s="38" t="s">
        <v>13</v>
      </c>
      <c r="H540" s="39">
        <v>1</v>
      </c>
      <c r="I540" s="39"/>
      <c r="J540" s="40"/>
      <c r="K540" s="41">
        <f>IF(AND(H540= "",I540= ""), 0, ROUND(ROUND(J540, 2) * ROUND(IF(I540="",H540,I540),  0), 2))</f>
        <v/>
      </c>
      <c r="L540" s="7"/>
      <c r="N540" s="42">
        <v>0.2</v>
      </c>
      <c r="R540" s="7">
        <v>406</v>
      </c>
    </row>
    <row r="541" spans="1:18" hidden="1">
      <c r="A541" s="7" t="s">
        <v>51</v>
      </c>
    </row>
    <row r="542" spans="1:18">
      <c r="A542" s="7">
        <v>9</v>
      </c>
      <c r="B542" s="35" t="s">
        <v>387</v>
      </c>
      <c r="C542" s="35"/>
      <c r="D542" s="36" t="s">
        <v>159</v>
      </c>
      <c r="E542" s="37"/>
      <c r="F542" s="37"/>
      <c r="G542" s="38" t="s">
        <v>99</v>
      </c>
      <c r="H542" s="39">
        <v>1</v>
      </c>
      <c r="I542" s="39"/>
      <c r="J542" s="40"/>
      <c r="K542" s="41">
        <f>IF(AND(H542= "",I542= ""), 0, ROUND(ROUND(J542, 2) * ROUND(IF(I542="",H542,I542),  0), 2))</f>
        <v/>
      </c>
      <c r="L542" s="7"/>
      <c r="N542" s="42">
        <v>0.2</v>
      </c>
      <c r="R542" s="7">
        <v>406</v>
      </c>
    </row>
    <row r="543" spans="1:18" hidden="1">
      <c r="A543" s="7" t="s">
        <v>51</v>
      </c>
    </row>
    <row r="544" spans="1:18" hidden="1">
      <c r="A544" s="7" t="s">
        <v>65</v>
      </c>
    </row>
    <row r="545" spans="1:18">
      <c r="A545" s="7">
        <v>8</v>
      </c>
      <c r="B545" s="35" t="s">
        <v>388</v>
      </c>
      <c r="C545" s="35"/>
      <c r="D545" s="56" t="s">
        <v>389</v>
      </c>
      <c r="E545" s="56"/>
      <c r="F545" s="56"/>
      <c r="K545" s="57"/>
      <c r="L545" s="7"/>
    </row>
    <row r="546" spans="1:18">
      <c r="A546" s="7">
        <v>9</v>
      </c>
      <c r="B546" s="35" t="s">
        <v>390</v>
      </c>
      <c r="C546" s="35"/>
      <c r="D546" s="36" t="s">
        <v>163</v>
      </c>
      <c r="E546" s="37"/>
      <c r="F546" s="37"/>
      <c r="G546" s="38" t="s">
        <v>49</v>
      </c>
      <c r="H546" s="39">
        <v>1</v>
      </c>
      <c r="I546" s="39"/>
      <c r="J546" s="40"/>
      <c r="K546" s="41">
        <f>IF(AND(H546= "",I546= ""), 0, ROUND(ROUND(J546, 2) * ROUND(IF(I546="",H546,I546),  0), 2))</f>
        <v/>
      </c>
      <c r="L546" s="7"/>
      <c r="N546" s="42">
        <v>0.2</v>
      </c>
      <c r="R546" s="7">
        <v>406</v>
      </c>
    </row>
    <row r="547" spans="1:18" hidden="1">
      <c r="A547" s="7" t="s">
        <v>51</v>
      </c>
    </row>
    <row r="548" spans="1:18">
      <c r="A548" s="7">
        <v>9</v>
      </c>
      <c r="B548" s="35" t="s">
        <v>391</v>
      </c>
      <c r="C548" s="35"/>
      <c r="D548" s="36" t="s">
        <v>189</v>
      </c>
      <c r="E548" s="37"/>
      <c r="F548" s="37"/>
      <c r="G548" s="38" t="s">
        <v>13</v>
      </c>
      <c r="H548" s="39">
        <v>1</v>
      </c>
      <c r="I548" s="39"/>
      <c r="J548" s="40"/>
      <c r="K548" s="41">
        <f>IF(AND(H548= "",I548= ""), 0, ROUND(ROUND(J548, 2) * ROUND(IF(I548="",H548,I548),  0), 2))</f>
        <v/>
      </c>
      <c r="L548" s="7"/>
      <c r="N548" s="42">
        <v>0.2</v>
      </c>
      <c r="R548" s="7">
        <v>406</v>
      </c>
    </row>
    <row r="549" spans="1:18" hidden="1">
      <c r="A549" s="7" t="s">
        <v>51</v>
      </c>
    </row>
    <row r="550" spans="1:18">
      <c r="A550" s="7">
        <v>9</v>
      </c>
      <c r="B550" s="35" t="s">
        <v>392</v>
      </c>
      <c r="C550" s="35"/>
      <c r="D550" s="36" t="s">
        <v>150</v>
      </c>
      <c r="E550" s="37"/>
      <c r="F550" s="37"/>
      <c r="G550" s="38" t="s">
        <v>13</v>
      </c>
      <c r="H550" s="39">
        <v>1</v>
      </c>
      <c r="I550" s="39"/>
      <c r="J550" s="40"/>
      <c r="K550" s="41">
        <f>IF(AND(H550= "",I550= ""), 0, ROUND(ROUND(J550, 2) * ROUND(IF(I550="",H550,I550),  0), 2))</f>
        <v/>
      </c>
      <c r="L550" s="7"/>
      <c r="N550" s="42">
        <v>0.2</v>
      </c>
      <c r="R550" s="7">
        <v>406</v>
      </c>
    </row>
    <row r="551" spans="1:18" hidden="1">
      <c r="A551" s="7" t="s">
        <v>51</v>
      </c>
    </row>
    <row r="552" spans="1:18">
      <c r="A552" s="7">
        <v>9</v>
      </c>
      <c r="B552" s="35" t="s">
        <v>393</v>
      </c>
      <c r="C552" s="35"/>
      <c r="D552" s="36" t="s">
        <v>98</v>
      </c>
      <c r="E552" s="37"/>
      <c r="F552" s="37"/>
      <c r="G552" s="38" t="s">
        <v>99</v>
      </c>
      <c r="H552" s="39">
        <v>1</v>
      </c>
      <c r="I552" s="39"/>
      <c r="J552" s="40"/>
      <c r="K552" s="41">
        <f>IF(AND(H552= "",I552= ""), 0, ROUND(ROUND(J552, 2) * ROUND(IF(I552="",H552,I552),  0), 2))</f>
        <v/>
      </c>
      <c r="L552" s="7"/>
      <c r="N552" s="42">
        <v>0.2</v>
      </c>
      <c r="R552" s="7">
        <v>406</v>
      </c>
    </row>
    <row r="553" spans="1:18" hidden="1">
      <c r="A553" s="7" t="s">
        <v>51</v>
      </c>
    </row>
    <row r="554" spans="1:18">
      <c r="A554" s="7">
        <v>9</v>
      </c>
      <c r="B554" s="35" t="s">
        <v>394</v>
      </c>
      <c r="C554" s="35"/>
      <c r="D554" s="36" t="s">
        <v>103</v>
      </c>
      <c r="E554" s="37"/>
      <c r="F554" s="37"/>
      <c r="G554" s="38" t="s">
        <v>13</v>
      </c>
      <c r="H554" s="39">
        <v>1</v>
      </c>
      <c r="I554" s="39"/>
      <c r="J554" s="40"/>
      <c r="K554" s="41">
        <f>IF(AND(H554= "",I554= ""), 0, ROUND(ROUND(J554, 2) * ROUND(IF(I554="",H554,I554),  0), 2))</f>
        <v/>
      </c>
      <c r="L554" s="7"/>
      <c r="N554" s="42">
        <v>0.2</v>
      </c>
      <c r="R554" s="7">
        <v>406</v>
      </c>
    </row>
    <row r="555" spans="1:18" hidden="1">
      <c r="A555" s="7" t="s">
        <v>51</v>
      </c>
    </row>
    <row r="556" spans="1:18">
      <c r="A556" s="7">
        <v>9</v>
      </c>
      <c r="B556" s="35" t="s">
        <v>395</v>
      </c>
      <c r="C556" s="35"/>
      <c r="D556" s="36" t="s">
        <v>159</v>
      </c>
      <c r="E556" s="37"/>
      <c r="F556" s="37"/>
      <c r="G556" s="38" t="s">
        <v>99</v>
      </c>
      <c r="H556" s="39">
        <v>1</v>
      </c>
      <c r="I556" s="39"/>
      <c r="J556" s="40"/>
      <c r="K556" s="41">
        <f>IF(AND(H556= "",I556= ""), 0, ROUND(ROUND(J556, 2) * ROUND(IF(I556="",H556,I556),  0), 2))</f>
        <v/>
      </c>
      <c r="L556" s="7"/>
      <c r="N556" s="42">
        <v>0.2</v>
      </c>
      <c r="R556" s="7">
        <v>406</v>
      </c>
    </row>
    <row r="557" spans="1:18" hidden="1">
      <c r="A557" s="7" t="s">
        <v>51</v>
      </c>
    </row>
    <row r="558" spans="1:18" hidden="1">
      <c r="A558" s="7" t="s">
        <v>65</v>
      </c>
    </row>
    <row r="559" spans="1:18">
      <c r="A559" s="7">
        <v>8</v>
      </c>
      <c r="B559" s="35" t="s">
        <v>396</v>
      </c>
      <c r="C559" s="35"/>
      <c r="D559" s="56" t="s">
        <v>397</v>
      </c>
      <c r="E559" s="56"/>
      <c r="F559" s="56"/>
      <c r="K559" s="57"/>
      <c r="L559" s="7"/>
    </row>
    <row r="560" spans="1:18">
      <c r="A560" s="7">
        <v>9</v>
      </c>
      <c r="B560" s="35" t="s">
        <v>398</v>
      </c>
      <c r="C560" s="35"/>
      <c r="D560" s="36" t="s">
        <v>163</v>
      </c>
      <c r="E560" s="37"/>
      <c r="F560" s="37"/>
      <c r="G560" s="38" t="s">
        <v>49</v>
      </c>
      <c r="H560" s="39">
        <v>1</v>
      </c>
      <c r="I560" s="39"/>
      <c r="J560" s="40"/>
      <c r="K560" s="41">
        <f>IF(AND(H560= "",I560= ""), 0, ROUND(ROUND(J560, 2) * ROUND(IF(I560="",H560,I560),  0), 2))</f>
        <v/>
      </c>
      <c r="L560" s="7"/>
      <c r="N560" s="42">
        <v>0.2</v>
      </c>
      <c r="R560" s="7">
        <v>406</v>
      </c>
    </row>
    <row r="561" spans="1:18" hidden="1">
      <c r="A561" s="7" t="s">
        <v>51</v>
      </c>
    </row>
    <row r="562" spans="1:18">
      <c r="A562" s="7">
        <v>9</v>
      </c>
      <c r="B562" s="35" t="s">
        <v>399</v>
      </c>
      <c r="C562" s="35"/>
      <c r="D562" s="36" t="s">
        <v>189</v>
      </c>
      <c r="E562" s="37"/>
      <c r="F562" s="37"/>
      <c r="G562" s="38" t="s">
        <v>13</v>
      </c>
      <c r="H562" s="39">
        <v>1</v>
      </c>
      <c r="I562" s="39"/>
      <c r="J562" s="40"/>
      <c r="K562" s="41">
        <f>IF(AND(H562= "",I562= ""), 0, ROUND(ROUND(J562, 2) * ROUND(IF(I562="",H562,I562),  0), 2))</f>
        <v/>
      </c>
      <c r="L562" s="7"/>
      <c r="N562" s="42">
        <v>0.2</v>
      </c>
      <c r="R562" s="7">
        <v>406</v>
      </c>
    </row>
    <row r="563" spans="1:18" hidden="1">
      <c r="A563" s="7" t="s">
        <v>51</v>
      </c>
    </row>
    <row r="564" spans="1:18">
      <c r="A564" s="7">
        <v>9</v>
      </c>
      <c r="B564" s="35" t="s">
        <v>400</v>
      </c>
      <c r="C564" s="35"/>
      <c r="D564" s="36" t="s">
        <v>150</v>
      </c>
      <c r="E564" s="37"/>
      <c r="F564" s="37"/>
      <c r="G564" s="38" t="s">
        <v>13</v>
      </c>
      <c r="H564" s="39">
        <v>1</v>
      </c>
      <c r="I564" s="39"/>
      <c r="J564" s="40"/>
      <c r="K564" s="41">
        <f>IF(AND(H564= "",I564= ""), 0, ROUND(ROUND(J564, 2) * ROUND(IF(I564="",H564,I564),  0), 2))</f>
        <v/>
      </c>
      <c r="L564" s="7"/>
      <c r="N564" s="42">
        <v>0.2</v>
      </c>
      <c r="R564" s="7">
        <v>406</v>
      </c>
    </row>
    <row r="565" spans="1:18" hidden="1">
      <c r="A565" s="7" t="s">
        <v>51</v>
      </c>
    </row>
    <row r="566" spans="1:18">
      <c r="A566" s="7">
        <v>9</v>
      </c>
      <c r="B566" s="35" t="s">
        <v>401</v>
      </c>
      <c r="C566" s="35"/>
      <c r="D566" s="36" t="s">
        <v>98</v>
      </c>
      <c r="E566" s="37"/>
      <c r="F566" s="37"/>
      <c r="G566" s="38" t="s">
        <v>99</v>
      </c>
      <c r="H566" s="39">
        <v>1</v>
      </c>
      <c r="I566" s="39"/>
      <c r="J566" s="40"/>
      <c r="K566" s="41">
        <f>IF(AND(H566= "",I566= ""), 0, ROUND(ROUND(J566, 2) * ROUND(IF(I566="",H566,I566),  0), 2))</f>
        <v/>
      </c>
      <c r="L566" s="7"/>
      <c r="N566" s="42">
        <v>0.2</v>
      </c>
      <c r="R566" s="7">
        <v>406</v>
      </c>
    </row>
    <row r="567" spans="1:18" hidden="1">
      <c r="A567" s="7" t="s">
        <v>51</v>
      </c>
    </row>
    <row r="568" spans="1:18">
      <c r="A568" s="7">
        <v>9</v>
      </c>
      <c r="B568" s="35" t="s">
        <v>402</v>
      </c>
      <c r="C568" s="35"/>
      <c r="D568" s="36" t="s">
        <v>103</v>
      </c>
      <c r="E568" s="37"/>
      <c r="F568" s="37"/>
      <c r="G568" s="38" t="s">
        <v>13</v>
      </c>
      <c r="H568" s="39">
        <v>1</v>
      </c>
      <c r="I568" s="39"/>
      <c r="J568" s="40"/>
      <c r="K568" s="41">
        <f>IF(AND(H568= "",I568= ""), 0, ROUND(ROUND(J568, 2) * ROUND(IF(I568="",H568,I568),  0), 2))</f>
        <v/>
      </c>
      <c r="L568" s="7"/>
      <c r="N568" s="42">
        <v>0.2</v>
      </c>
      <c r="R568" s="7">
        <v>406</v>
      </c>
    </row>
    <row r="569" spans="1:18" hidden="1">
      <c r="A569" s="7" t="s">
        <v>51</v>
      </c>
    </row>
    <row r="570" spans="1:18">
      <c r="A570" s="7">
        <v>9</v>
      </c>
      <c r="B570" s="35" t="s">
        <v>403</v>
      </c>
      <c r="C570" s="35"/>
      <c r="D570" s="36" t="s">
        <v>159</v>
      </c>
      <c r="E570" s="37"/>
      <c r="F570" s="37"/>
      <c r="G570" s="38" t="s">
        <v>99</v>
      </c>
      <c r="H570" s="39">
        <v>1</v>
      </c>
      <c r="I570" s="39"/>
      <c r="J570" s="40"/>
      <c r="K570" s="41">
        <f>IF(AND(H570= "",I570= ""), 0, ROUND(ROUND(J570, 2) * ROUND(IF(I570="",H570,I570),  0), 2))</f>
        <v/>
      </c>
      <c r="L570" s="7"/>
      <c r="N570" s="42">
        <v>0.2</v>
      </c>
      <c r="R570" s="7">
        <v>406</v>
      </c>
    </row>
    <row r="571" spans="1:18" hidden="1">
      <c r="A571" s="7" t="s">
        <v>51</v>
      </c>
    </row>
    <row r="572" spans="1:18" hidden="1">
      <c r="A572" s="7" t="s">
        <v>65</v>
      </c>
    </row>
    <row r="573" spans="1:18">
      <c r="A573" s="7">
        <v>8</v>
      </c>
      <c r="B573" s="35" t="s">
        <v>404</v>
      </c>
      <c r="C573" s="35"/>
      <c r="D573" s="56" t="s">
        <v>405</v>
      </c>
      <c r="E573" s="56"/>
      <c r="F573" s="56"/>
      <c r="K573" s="57"/>
      <c r="L573" s="7"/>
    </row>
    <row r="574" spans="1:18">
      <c r="A574" s="7">
        <v>9</v>
      </c>
      <c r="B574" s="35" t="s">
        <v>406</v>
      </c>
      <c r="C574" s="35"/>
      <c r="D574" s="36" t="s">
        <v>163</v>
      </c>
      <c r="E574" s="37"/>
      <c r="F574" s="37"/>
      <c r="G574" s="38" t="s">
        <v>49</v>
      </c>
      <c r="H574" s="39">
        <v>1</v>
      </c>
      <c r="I574" s="39"/>
      <c r="J574" s="40"/>
      <c r="K574" s="41">
        <f>IF(AND(H574= "",I574= ""), 0, ROUND(ROUND(J574, 2) * ROUND(IF(I574="",H574,I574),  0), 2))</f>
        <v/>
      </c>
      <c r="L574" s="7"/>
      <c r="N574" s="42">
        <v>0.2</v>
      </c>
      <c r="R574" s="7">
        <v>406</v>
      </c>
    </row>
    <row r="575" spans="1:18" hidden="1">
      <c r="A575" s="7" t="s">
        <v>51</v>
      </c>
    </row>
    <row r="576" spans="1:18">
      <c r="A576" s="7">
        <v>9</v>
      </c>
      <c r="B576" s="35" t="s">
        <v>407</v>
      </c>
      <c r="C576" s="35"/>
      <c r="D576" s="36" t="s">
        <v>189</v>
      </c>
      <c r="E576" s="37"/>
      <c r="F576" s="37"/>
      <c r="G576" s="38" t="s">
        <v>13</v>
      </c>
      <c r="H576" s="39">
        <v>1</v>
      </c>
      <c r="I576" s="39"/>
      <c r="J576" s="40"/>
      <c r="K576" s="41">
        <f>IF(AND(H576= "",I576= ""), 0, ROUND(ROUND(J576, 2) * ROUND(IF(I576="",H576,I576),  0), 2))</f>
        <v/>
      </c>
      <c r="L576" s="7"/>
      <c r="N576" s="42">
        <v>0.2</v>
      </c>
      <c r="R576" s="7">
        <v>406</v>
      </c>
    </row>
    <row r="577" spans="1:18" hidden="1">
      <c r="A577" s="7" t="s">
        <v>51</v>
      </c>
    </row>
    <row r="578" spans="1:18">
      <c r="A578" s="7">
        <v>9</v>
      </c>
      <c r="B578" s="35" t="s">
        <v>408</v>
      </c>
      <c r="C578" s="35"/>
      <c r="D578" s="36" t="s">
        <v>150</v>
      </c>
      <c r="E578" s="37"/>
      <c r="F578" s="37"/>
      <c r="G578" s="38" t="s">
        <v>13</v>
      </c>
      <c r="H578" s="39">
        <v>1</v>
      </c>
      <c r="I578" s="39"/>
      <c r="J578" s="40"/>
      <c r="K578" s="41">
        <f>IF(AND(H578= "",I578= ""), 0, ROUND(ROUND(J578, 2) * ROUND(IF(I578="",H578,I578),  0), 2))</f>
        <v/>
      </c>
      <c r="L578" s="7"/>
      <c r="N578" s="42">
        <v>0.2</v>
      </c>
      <c r="R578" s="7">
        <v>406</v>
      </c>
    </row>
    <row r="579" spans="1:18" hidden="1">
      <c r="A579" s="7" t="s">
        <v>51</v>
      </c>
    </row>
    <row r="580" spans="1:18">
      <c r="A580" s="7">
        <v>9</v>
      </c>
      <c r="B580" s="35" t="s">
        <v>409</v>
      </c>
      <c r="C580" s="35"/>
      <c r="D580" s="36" t="s">
        <v>98</v>
      </c>
      <c r="E580" s="37"/>
      <c r="F580" s="37"/>
      <c r="G580" s="38" t="s">
        <v>99</v>
      </c>
      <c r="H580" s="39">
        <v>1</v>
      </c>
      <c r="I580" s="39"/>
      <c r="J580" s="40"/>
      <c r="K580" s="41">
        <f>IF(AND(H580= "",I580= ""), 0, ROUND(ROUND(J580, 2) * ROUND(IF(I580="",H580,I580),  0), 2))</f>
        <v/>
      </c>
      <c r="L580" s="7"/>
      <c r="N580" s="42">
        <v>0.2</v>
      </c>
      <c r="R580" s="7">
        <v>406</v>
      </c>
    </row>
    <row r="581" spans="1:18" hidden="1">
      <c r="A581" s="7" t="s">
        <v>51</v>
      </c>
    </row>
    <row r="582" spans="1:18">
      <c r="A582" s="7">
        <v>9</v>
      </c>
      <c r="B582" s="35" t="s">
        <v>410</v>
      </c>
      <c r="C582" s="35"/>
      <c r="D582" s="36" t="s">
        <v>103</v>
      </c>
      <c r="E582" s="37"/>
      <c r="F582" s="37"/>
      <c r="G582" s="38" t="s">
        <v>13</v>
      </c>
      <c r="H582" s="39">
        <v>1</v>
      </c>
      <c r="I582" s="39"/>
      <c r="J582" s="40"/>
      <c r="K582" s="41">
        <f>IF(AND(H582= "",I582= ""), 0, ROUND(ROUND(J582, 2) * ROUND(IF(I582="",H582,I582),  0), 2))</f>
        <v/>
      </c>
      <c r="L582" s="7"/>
      <c r="N582" s="42">
        <v>0.2</v>
      </c>
      <c r="R582" s="7">
        <v>406</v>
      </c>
    </row>
    <row r="583" spans="1:18" hidden="1">
      <c r="A583" s="7" t="s">
        <v>51</v>
      </c>
    </row>
    <row r="584" spans="1:18">
      <c r="A584" s="7">
        <v>9</v>
      </c>
      <c r="B584" s="35" t="s">
        <v>411</v>
      </c>
      <c r="C584" s="35"/>
      <c r="D584" s="36" t="s">
        <v>159</v>
      </c>
      <c r="E584" s="37"/>
      <c r="F584" s="37"/>
      <c r="G584" s="38" t="s">
        <v>99</v>
      </c>
      <c r="H584" s="39">
        <v>1</v>
      </c>
      <c r="I584" s="39"/>
      <c r="J584" s="40"/>
      <c r="K584" s="41">
        <f>IF(AND(H584= "",I584= ""), 0, ROUND(ROUND(J584, 2) * ROUND(IF(I584="",H584,I584),  0), 2))</f>
        <v/>
      </c>
      <c r="L584" s="7"/>
      <c r="N584" s="42">
        <v>0.2</v>
      </c>
      <c r="R584" s="7">
        <v>406</v>
      </c>
    </row>
    <row r="585" spans="1:18" hidden="1">
      <c r="A585" s="7" t="s">
        <v>51</v>
      </c>
    </row>
    <row r="586" spans="1:18" hidden="1">
      <c r="A586" s="7" t="s">
        <v>65</v>
      </c>
    </row>
    <row r="587" spans="1:18">
      <c r="A587" s="7">
        <v>8</v>
      </c>
      <c r="B587" s="35" t="s">
        <v>412</v>
      </c>
      <c r="C587" s="35"/>
      <c r="D587" s="56" t="s">
        <v>413</v>
      </c>
      <c r="E587" s="56"/>
      <c r="F587" s="56"/>
      <c r="K587" s="57"/>
      <c r="L587" s="7"/>
    </row>
    <row r="588" spans="1:18">
      <c r="A588" s="7">
        <v>9</v>
      </c>
      <c r="B588" s="35" t="s">
        <v>414</v>
      </c>
      <c r="C588" s="35"/>
      <c r="D588" s="36" t="s">
        <v>163</v>
      </c>
      <c r="E588" s="37"/>
      <c r="F588" s="37"/>
      <c r="G588" s="38" t="s">
        <v>49</v>
      </c>
      <c r="H588" s="39">
        <v>1</v>
      </c>
      <c r="I588" s="39"/>
      <c r="J588" s="40"/>
      <c r="K588" s="41">
        <f>IF(AND(H588= "",I588= ""), 0, ROUND(ROUND(J588, 2) * ROUND(IF(I588="",H588,I588),  0), 2))</f>
        <v/>
      </c>
      <c r="L588" s="7"/>
      <c r="N588" s="42">
        <v>0.2</v>
      </c>
      <c r="R588" s="7">
        <v>406</v>
      </c>
    </row>
    <row r="589" spans="1:18" hidden="1">
      <c r="A589" s="7" t="s">
        <v>51</v>
      </c>
    </row>
    <row r="590" spans="1:18">
      <c r="A590" s="7">
        <v>9</v>
      </c>
      <c r="B590" s="35" t="s">
        <v>415</v>
      </c>
      <c r="C590" s="35"/>
      <c r="D590" s="36" t="s">
        <v>189</v>
      </c>
      <c r="E590" s="37"/>
      <c r="F590" s="37"/>
      <c r="G590" s="38" t="s">
        <v>13</v>
      </c>
      <c r="H590" s="39">
        <v>1</v>
      </c>
      <c r="I590" s="39"/>
      <c r="J590" s="40"/>
      <c r="K590" s="41">
        <f>IF(AND(H590= "",I590= ""), 0, ROUND(ROUND(J590, 2) * ROUND(IF(I590="",H590,I590),  0), 2))</f>
        <v/>
      </c>
      <c r="L590" s="7"/>
      <c r="N590" s="42">
        <v>0.2</v>
      </c>
      <c r="R590" s="7">
        <v>406</v>
      </c>
    </row>
    <row r="591" spans="1:18" hidden="1">
      <c r="A591" s="7" t="s">
        <v>51</v>
      </c>
    </row>
    <row r="592" spans="1:18">
      <c r="A592" s="7">
        <v>9</v>
      </c>
      <c r="B592" s="35" t="s">
        <v>416</v>
      </c>
      <c r="C592" s="35"/>
      <c r="D592" s="36" t="s">
        <v>150</v>
      </c>
      <c r="E592" s="37"/>
      <c r="F592" s="37"/>
      <c r="G592" s="38" t="s">
        <v>13</v>
      </c>
      <c r="H592" s="39">
        <v>1</v>
      </c>
      <c r="I592" s="39"/>
      <c r="J592" s="40"/>
      <c r="K592" s="41">
        <f>IF(AND(H592= "",I592= ""), 0, ROUND(ROUND(J592, 2) * ROUND(IF(I592="",H592,I592),  0), 2))</f>
        <v/>
      </c>
      <c r="L592" s="7"/>
      <c r="N592" s="42">
        <v>0.2</v>
      </c>
      <c r="R592" s="7">
        <v>406</v>
      </c>
    </row>
    <row r="593" spans="1:18" hidden="1">
      <c r="A593" s="7" t="s">
        <v>51</v>
      </c>
    </row>
    <row r="594" spans="1:18">
      <c r="A594" s="7">
        <v>9</v>
      </c>
      <c r="B594" s="35" t="s">
        <v>417</v>
      </c>
      <c r="C594" s="35"/>
      <c r="D594" s="36" t="s">
        <v>98</v>
      </c>
      <c r="E594" s="37"/>
      <c r="F594" s="37"/>
      <c r="G594" s="38" t="s">
        <v>99</v>
      </c>
      <c r="H594" s="39">
        <v>1</v>
      </c>
      <c r="I594" s="39"/>
      <c r="J594" s="40"/>
      <c r="K594" s="41">
        <f>IF(AND(H594= "",I594= ""), 0, ROUND(ROUND(J594, 2) * ROUND(IF(I594="",H594,I594),  0), 2))</f>
        <v/>
      </c>
      <c r="L594" s="7"/>
      <c r="N594" s="42">
        <v>0.2</v>
      </c>
      <c r="R594" s="7">
        <v>406</v>
      </c>
    </row>
    <row r="595" spans="1:18" hidden="1">
      <c r="A595" s="7" t="s">
        <v>51</v>
      </c>
    </row>
    <row r="596" spans="1:18">
      <c r="A596" s="7">
        <v>9</v>
      </c>
      <c r="B596" s="35" t="s">
        <v>418</v>
      </c>
      <c r="C596" s="35"/>
      <c r="D596" s="36" t="s">
        <v>103</v>
      </c>
      <c r="E596" s="37"/>
      <c r="F596" s="37"/>
      <c r="G596" s="38" t="s">
        <v>13</v>
      </c>
      <c r="H596" s="39">
        <v>1</v>
      </c>
      <c r="I596" s="39"/>
      <c r="J596" s="40"/>
      <c r="K596" s="41">
        <f>IF(AND(H596= "",I596= ""), 0, ROUND(ROUND(J596, 2) * ROUND(IF(I596="",H596,I596),  0), 2))</f>
        <v/>
      </c>
      <c r="L596" s="7"/>
      <c r="N596" s="42">
        <v>0.2</v>
      </c>
      <c r="R596" s="7">
        <v>406</v>
      </c>
    </row>
    <row r="597" spans="1:18" hidden="1">
      <c r="A597" s="7" t="s">
        <v>51</v>
      </c>
    </row>
    <row r="598" spans="1:18">
      <c r="A598" s="7">
        <v>9</v>
      </c>
      <c r="B598" s="35" t="s">
        <v>419</v>
      </c>
      <c r="C598" s="35"/>
      <c r="D598" s="36" t="s">
        <v>159</v>
      </c>
      <c r="E598" s="37"/>
      <c r="F598" s="37"/>
      <c r="G598" s="38" t="s">
        <v>99</v>
      </c>
      <c r="H598" s="39">
        <v>1</v>
      </c>
      <c r="I598" s="39"/>
      <c r="J598" s="40"/>
      <c r="K598" s="41">
        <f>IF(AND(H598= "",I598= ""), 0, ROUND(ROUND(J598, 2) * ROUND(IF(I598="",H598,I598),  0), 2))</f>
        <v/>
      </c>
      <c r="L598" s="7"/>
      <c r="N598" s="42">
        <v>0.2</v>
      </c>
      <c r="R598" s="7">
        <v>406</v>
      </c>
    </row>
    <row r="599" spans="1:18" hidden="1">
      <c r="A599" s="7" t="s">
        <v>51</v>
      </c>
    </row>
    <row r="600" spans="1:18" hidden="1">
      <c r="A600" s="7" t="s">
        <v>65</v>
      </c>
    </row>
    <row r="601" spans="1:18">
      <c r="A601" s="7">
        <v>8</v>
      </c>
      <c r="B601" s="35" t="s">
        <v>420</v>
      </c>
      <c r="C601" s="35"/>
      <c r="D601" s="56" t="s">
        <v>421</v>
      </c>
      <c r="E601" s="56"/>
      <c r="F601" s="56"/>
      <c r="K601" s="57"/>
      <c r="L601" s="7"/>
    </row>
    <row r="602" spans="1:18">
      <c r="A602" s="7">
        <v>9</v>
      </c>
      <c r="B602" s="35" t="s">
        <v>422</v>
      </c>
      <c r="C602" s="35"/>
      <c r="D602" s="36" t="s">
        <v>343</v>
      </c>
      <c r="E602" s="37"/>
      <c r="F602" s="37"/>
      <c r="G602" s="38" t="s">
        <v>49</v>
      </c>
      <c r="H602" s="39">
        <v>1</v>
      </c>
      <c r="I602" s="39"/>
      <c r="J602" s="40"/>
      <c r="K602" s="41">
        <f>IF(AND(H602= "",I602= ""), 0, ROUND(ROUND(J602, 2) * ROUND(IF(I602="",H602,I602),  0), 2))</f>
        <v/>
      </c>
      <c r="L602" s="7"/>
      <c r="N602" s="42">
        <v>0.2</v>
      </c>
      <c r="R602" s="7">
        <v>406</v>
      </c>
    </row>
    <row r="603" spans="1:18" hidden="1">
      <c r="A603" s="7" t="s">
        <v>51</v>
      </c>
    </row>
    <row r="604" spans="1:18">
      <c r="A604" s="7">
        <v>9</v>
      </c>
      <c r="B604" s="35" t="s">
        <v>423</v>
      </c>
      <c r="C604" s="35"/>
      <c r="D604" s="36" t="s">
        <v>189</v>
      </c>
      <c r="E604" s="37"/>
      <c r="F604" s="37"/>
      <c r="G604" s="38" t="s">
        <v>13</v>
      </c>
      <c r="H604" s="39">
        <v>4</v>
      </c>
      <c r="I604" s="39"/>
      <c r="J604" s="40"/>
      <c r="K604" s="41">
        <f>IF(AND(H604= "",I604= ""), 0, ROUND(ROUND(J604, 2) * ROUND(IF(I604="",H604,I604),  0), 2))</f>
        <v/>
      </c>
      <c r="L604" s="7"/>
      <c r="N604" s="42">
        <v>0.2</v>
      </c>
      <c r="R604" s="7">
        <v>406</v>
      </c>
    </row>
    <row r="605" spans="1:18" hidden="1">
      <c r="A605" s="7" t="s">
        <v>51</v>
      </c>
    </row>
    <row r="606" spans="1:18">
      <c r="A606" s="7">
        <v>9</v>
      </c>
      <c r="B606" s="35" t="s">
        <v>424</v>
      </c>
      <c r="C606" s="35"/>
      <c r="D606" s="36" t="s">
        <v>98</v>
      </c>
      <c r="E606" s="37"/>
      <c r="F606" s="37"/>
      <c r="G606" s="38" t="s">
        <v>99</v>
      </c>
      <c r="H606" s="39">
        <v>2</v>
      </c>
      <c r="I606" s="39"/>
      <c r="J606" s="40"/>
      <c r="K606" s="41">
        <f>IF(AND(H606= "",I606= ""), 0, ROUND(ROUND(J606, 2) * ROUND(IF(I606="",H606,I606),  0), 2))</f>
        <v/>
      </c>
      <c r="L606" s="7"/>
      <c r="N606" s="42">
        <v>0.2</v>
      </c>
      <c r="R606" s="7">
        <v>406</v>
      </c>
    </row>
    <row r="607" spans="1:18" hidden="1">
      <c r="A607" s="7" t="s">
        <v>51</v>
      </c>
    </row>
    <row r="608" spans="1:18">
      <c r="A608" s="7">
        <v>9</v>
      </c>
      <c r="B608" s="35" t="s">
        <v>425</v>
      </c>
      <c r="C608" s="35"/>
      <c r="D608" s="36" t="s">
        <v>103</v>
      </c>
      <c r="E608" s="37"/>
      <c r="F608" s="37"/>
      <c r="G608" s="38" t="s">
        <v>13</v>
      </c>
      <c r="H608" s="39">
        <v>1</v>
      </c>
      <c r="I608" s="39"/>
      <c r="J608" s="40"/>
      <c r="K608" s="41">
        <f>IF(AND(H608= "",I608= ""), 0, ROUND(ROUND(J608, 2) * ROUND(IF(I608="",H608,I608),  0), 2))</f>
        <v/>
      </c>
      <c r="L608" s="7"/>
      <c r="N608" s="42">
        <v>0.2</v>
      </c>
      <c r="R608" s="7">
        <v>406</v>
      </c>
    </row>
    <row r="609" spans="1:18" hidden="1">
      <c r="A609" s="7" t="s">
        <v>51</v>
      </c>
    </row>
    <row r="610" spans="1:18">
      <c r="A610" s="7">
        <v>9</v>
      </c>
      <c r="B610" s="35" t="s">
        <v>426</v>
      </c>
      <c r="C610" s="35"/>
      <c r="D610" s="36" t="s">
        <v>159</v>
      </c>
      <c r="E610" s="37"/>
      <c r="F610" s="37"/>
      <c r="G610" s="38" t="s">
        <v>99</v>
      </c>
      <c r="H610" s="39">
        <v>1</v>
      </c>
      <c r="I610" s="39"/>
      <c r="J610" s="40"/>
      <c r="K610" s="41">
        <f>IF(AND(H610= "",I610= ""), 0, ROUND(ROUND(J610, 2) * ROUND(IF(I610="",H610,I610),  0), 2))</f>
        <v/>
      </c>
      <c r="L610" s="7"/>
      <c r="N610" s="42">
        <v>0.2</v>
      </c>
      <c r="R610" s="7">
        <v>406</v>
      </c>
    </row>
    <row r="611" spans="1:18" hidden="1">
      <c r="A611" s="7" t="s">
        <v>51</v>
      </c>
    </row>
    <row r="612" spans="1:18" hidden="1">
      <c r="A612" s="7" t="s">
        <v>65</v>
      </c>
    </row>
    <row r="613" spans="1:18">
      <c r="A613" s="7">
        <v>8</v>
      </c>
      <c r="B613" s="35" t="s">
        <v>427</v>
      </c>
      <c r="C613" s="35"/>
      <c r="D613" s="56" t="s">
        <v>428</v>
      </c>
      <c r="E613" s="56"/>
      <c r="F613" s="56"/>
      <c r="K613" s="57"/>
      <c r="L613" s="7"/>
    </row>
    <row r="614" spans="1:18">
      <c r="A614" s="7">
        <v>9</v>
      </c>
      <c r="B614" s="35" t="s">
        <v>429</v>
      </c>
      <c r="C614" s="35"/>
      <c r="D614" s="36" t="s">
        <v>430</v>
      </c>
      <c r="E614" s="37"/>
      <c r="F614" s="37"/>
      <c r="G614" s="38" t="s">
        <v>99</v>
      </c>
      <c r="H614" s="39">
        <v>1</v>
      </c>
      <c r="I614" s="39"/>
      <c r="J614" s="40"/>
      <c r="K614" s="41">
        <f>IF(AND(H614= "",I614= ""), 0, ROUND(ROUND(J614, 2) * ROUND(IF(I614="",H614,I614),  0), 2))</f>
        <v/>
      </c>
      <c r="L614" s="7"/>
      <c r="N614" s="42">
        <v>0.2</v>
      </c>
      <c r="R614" s="7">
        <v>406</v>
      </c>
    </row>
    <row r="615" spans="1:18" hidden="1">
      <c r="A615" s="7" t="s">
        <v>51</v>
      </c>
    </row>
    <row r="616" spans="1:18">
      <c r="A616" s="7">
        <v>9</v>
      </c>
      <c r="B616" s="35" t="s">
        <v>431</v>
      </c>
      <c r="C616" s="35"/>
      <c r="D616" s="36" t="s">
        <v>137</v>
      </c>
      <c r="E616" s="37"/>
      <c r="F616" s="37"/>
      <c r="G616" s="38" t="s">
        <v>13</v>
      </c>
      <c r="H616" s="39">
        <v>3</v>
      </c>
      <c r="I616" s="39"/>
      <c r="J616" s="40"/>
      <c r="K616" s="41">
        <f>IF(AND(H616= "",I616= ""), 0, ROUND(ROUND(J616, 2) * ROUND(IF(I616="",H616,I616),  0), 2))</f>
        <v/>
      </c>
      <c r="L616" s="7"/>
      <c r="N616" s="42">
        <v>0.2</v>
      </c>
      <c r="R616" s="7">
        <v>406</v>
      </c>
    </row>
    <row r="617" spans="1:18" hidden="1">
      <c r="A617" s="7" t="s">
        <v>51</v>
      </c>
    </row>
    <row r="618" spans="1:18">
      <c r="A618" s="7">
        <v>9</v>
      </c>
      <c r="B618" s="35" t="s">
        <v>432</v>
      </c>
      <c r="C618" s="35"/>
      <c r="D618" s="36" t="s">
        <v>433</v>
      </c>
      <c r="E618" s="37"/>
      <c r="F618" s="37"/>
      <c r="G618" s="38" t="s">
        <v>99</v>
      </c>
      <c r="H618" s="39">
        <v>1</v>
      </c>
      <c r="I618" s="39"/>
      <c r="J618" s="40"/>
      <c r="K618" s="41">
        <f>IF(AND(H618= "",I618= ""), 0, ROUND(ROUND(J618, 2) * ROUND(IF(I618="",H618,I618),  0), 2))</f>
        <v/>
      </c>
      <c r="L618" s="7"/>
      <c r="N618" s="42">
        <v>0.2</v>
      </c>
      <c r="R618" s="7">
        <v>406</v>
      </c>
    </row>
    <row r="619" spans="1:18" hidden="1">
      <c r="A619" s="7" t="s">
        <v>51</v>
      </c>
    </row>
    <row r="620" spans="1:18">
      <c r="A620" s="7">
        <v>9</v>
      </c>
      <c r="B620" s="35" t="s">
        <v>434</v>
      </c>
      <c r="C620" s="35"/>
      <c r="D620" s="36" t="s">
        <v>123</v>
      </c>
      <c r="E620" s="37"/>
      <c r="F620" s="37"/>
      <c r="G620" s="38" t="s">
        <v>99</v>
      </c>
      <c r="H620" s="39">
        <v>1</v>
      </c>
      <c r="I620" s="39"/>
      <c r="J620" s="40"/>
      <c r="K620" s="41">
        <f>IF(AND(H620= "",I620= ""), 0, ROUND(ROUND(J620, 2) * ROUND(IF(I620="",H620,I620),  0), 2))</f>
        <v/>
      </c>
      <c r="L620" s="7"/>
      <c r="N620" s="42">
        <v>0.2</v>
      </c>
      <c r="R620" s="7">
        <v>406</v>
      </c>
    </row>
    <row r="621" spans="1:18" hidden="1">
      <c r="A621" s="7" t="s">
        <v>51</v>
      </c>
    </row>
    <row r="622" spans="1:18">
      <c r="A622" s="7">
        <v>9</v>
      </c>
      <c r="B622" s="35" t="s">
        <v>435</v>
      </c>
      <c r="C622" s="35"/>
      <c r="D622" s="36" t="s">
        <v>101</v>
      </c>
      <c r="E622" s="37"/>
      <c r="F622" s="37"/>
      <c r="G622" s="38" t="s">
        <v>99</v>
      </c>
      <c r="H622" s="39">
        <v>2</v>
      </c>
      <c r="I622" s="39"/>
      <c r="J622" s="40"/>
      <c r="K622" s="41">
        <f>IF(AND(H622= "",I622= ""), 0, ROUND(ROUND(J622, 2) * ROUND(IF(I622="",H622,I622),  0), 2))</f>
        <v/>
      </c>
      <c r="L622" s="7"/>
      <c r="N622" s="42">
        <v>0.2</v>
      </c>
      <c r="R622" s="7">
        <v>406</v>
      </c>
    </row>
    <row r="623" spans="1:18" hidden="1">
      <c r="A623" s="7" t="s">
        <v>51</v>
      </c>
    </row>
    <row r="624" spans="1:18" hidden="1">
      <c r="A624" s="7" t="s">
        <v>65</v>
      </c>
    </row>
    <row r="625" spans="1:18">
      <c r="A625" s="7">
        <v>8</v>
      </c>
      <c r="B625" s="35" t="s">
        <v>436</v>
      </c>
      <c r="C625" s="35"/>
      <c r="D625" s="56" t="s">
        <v>437</v>
      </c>
      <c r="E625" s="56"/>
      <c r="F625" s="56"/>
      <c r="K625" s="57"/>
      <c r="L625" s="7"/>
    </row>
    <row r="626" spans="1:18">
      <c r="A626" s="7">
        <v>9</v>
      </c>
      <c r="B626" s="35" t="s">
        <v>438</v>
      </c>
      <c r="C626" s="35"/>
      <c r="D626" s="36" t="s">
        <v>439</v>
      </c>
      <c r="E626" s="37"/>
      <c r="F626" s="37"/>
      <c r="G626" s="38" t="s">
        <v>99</v>
      </c>
      <c r="H626" s="39">
        <v>1</v>
      </c>
      <c r="I626" s="39"/>
      <c r="J626" s="40"/>
      <c r="K626" s="41">
        <f>IF(AND(H626= "",I626= ""), 0, ROUND(ROUND(J626, 2) * ROUND(IF(I626="",H626,I626),  0), 2))</f>
        <v/>
      </c>
      <c r="L626" s="7"/>
      <c r="N626" s="42">
        <v>0.2</v>
      </c>
      <c r="R626" s="7">
        <v>406</v>
      </c>
    </row>
    <row r="627" spans="1:18" hidden="1">
      <c r="A627" s="7" t="s">
        <v>51</v>
      </c>
    </row>
    <row r="628" spans="1:18">
      <c r="A628" s="7">
        <v>9</v>
      </c>
      <c r="B628" s="35" t="s">
        <v>440</v>
      </c>
      <c r="C628" s="35"/>
      <c r="D628" s="36" t="s">
        <v>137</v>
      </c>
      <c r="E628" s="37"/>
      <c r="F628" s="37"/>
      <c r="G628" s="38" t="s">
        <v>13</v>
      </c>
      <c r="H628" s="39">
        <v>10</v>
      </c>
      <c r="I628" s="39"/>
      <c r="J628" s="40"/>
      <c r="K628" s="41">
        <f>IF(AND(H628= "",I628= ""), 0, ROUND(ROUND(J628, 2) * ROUND(IF(I628="",H628,I628),  0), 2))</f>
        <v/>
      </c>
      <c r="L628" s="7"/>
      <c r="N628" s="42">
        <v>0.2</v>
      </c>
      <c r="R628" s="7">
        <v>406</v>
      </c>
    </row>
    <row r="629" spans="1:18" hidden="1">
      <c r="A629" s="7" t="s">
        <v>51</v>
      </c>
    </row>
    <row r="630" spans="1:18">
      <c r="A630" s="7">
        <v>9</v>
      </c>
      <c r="B630" s="35" t="s">
        <v>441</v>
      </c>
      <c r="C630" s="35"/>
      <c r="D630" s="36" t="s">
        <v>442</v>
      </c>
      <c r="E630" s="37"/>
      <c r="F630" s="37"/>
      <c r="G630" s="38" t="s">
        <v>99</v>
      </c>
      <c r="H630" s="39">
        <v>1</v>
      </c>
      <c r="I630" s="39"/>
      <c r="J630" s="40"/>
      <c r="K630" s="41">
        <f>IF(AND(H630= "",I630= ""), 0, ROUND(ROUND(J630, 2) * ROUND(IF(I630="",H630,I630),  0), 2))</f>
        <v/>
      </c>
      <c r="L630" s="7"/>
      <c r="N630" s="42">
        <v>0.2</v>
      </c>
      <c r="R630" s="7">
        <v>406</v>
      </c>
    </row>
    <row r="631" spans="1:18" hidden="1">
      <c r="A631" s="7" t="s">
        <v>51</v>
      </c>
    </row>
    <row r="632" spans="1:18">
      <c r="A632" s="7">
        <v>9</v>
      </c>
      <c r="B632" s="35" t="s">
        <v>443</v>
      </c>
      <c r="C632" s="35"/>
      <c r="D632" s="36" t="s">
        <v>123</v>
      </c>
      <c r="E632" s="37"/>
      <c r="F632" s="37"/>
      <c r="G632" s="38" t="s">
        <v>99</v>
      </c>
      <c r="H632" s="39">
        <v>1</v>
      </c>
      <c r="I632" s="39"/>
      <c r="J632" s="40"/>
      <c r="K632" s="41">
        <f>IF(AND(H632= "",I632= ""), 0, ROUND(ROUND(J632, 2) * ROUND(IF(I632="",H632,I632),  0), 2))</f>
        <v/>
      </c>
      <c r="L632" s="7"/>
      <c r="N632" s="42">
        <v>0.2</v>
      </c>
      <c r="R632" s="7">
        <v>406</v>
      </c>
    </row>
    <row r="633" spans="1:18" hidden="1">
      <c r="A633" s="7" t="s">
        <v>51</v>
      </c>
    </row>
    <row r="634" spans="1:18">
      <c r="A634" s="7">
        <v>9</v>
      </c>
      <c r="B634" s="35" t="s">
        <v>444</v>
      </c>
      <c r="C634" s="35"/>
      <c r="D634" s="36" t="s">
        <v>101</v>
      </c>
      <c r="E634" s="37"/>
      <c r="F634" s="37"/>
      <c r="G634" s="38" t="s">
        <v>99</v>
      </c>
      <c r="H634" s="39">
        <v>4</v>
      </c>
      <c r="I634" s="39"/>
      <c r="J634" s="40"/>
      <c r="K634" s="41">
        <f>IF(AND(H634= "",I634= ""), 0, ROUND(ROUND(J634, 2) * ROUND(IF(I634="",H634,I634),  0), 2))</f>
        <v/>
      </c>
      <c r="L634" s="7"/>
      <c r="N634" s="42">
        <v>0.2</v>
      </c>
      <c r="R634" s="7">
        <v>406</v>
      </c>
    </row>
    <row r="635" spans="1:18" hidden="1">
      <c r="A635" s="7" t="s">
        <v>51</v>
      </c>
    </row>
    <row r="636" spans="1:18" hidden="1">
      <c r="A636" s="7" t="s">
        <v>65</v>
      </c>
    </row>
    <row r="637" spans="1:18">
      <c r="A637" s="7">
        <v>8</v>
      </c>
      <c r="B637" s="35" t="s">
        <v>445</v>
      </c>
      <c r="C637" s="35"/>
      <c r="D637" s="56" t="s">
        <v>446</v>
      </c>
      <c r="E637" s="56"/>
      <c r="F637" s="56"/>
      <c r="K637" s="57"/>
      <c r="L637" s="7"/>
    </row>
    <row r="638" spans="1:18">
      <c r="A638" s="7">
        <v>9</v>
      </c>
      <c r="B638" s="35" t="s">
        <v>447</v>
      </c>
      <c r="C638" s="35"/>
      <c r="D638" s="36" t="s">
        <v>430</v>
      </c>
      <c r="E638" s="37"/>
      <c r="F638" s="37"/>
      <c r="G638" s="38" t="s">
        <v>99</v>
      </c>
      <c r="H638" s="39">
        <v>1</v>
      </c>
      <c r="I638" s="39"/>
      <c r="J638" s="40"/>
      <c r="K638" s="41">
        <f>IF(AND(H638= "",I638= ""), 0, ROUND(ROUND(J638, 2) * ROUND(IF(I638="",H638,I638),  0), 2))</f>
        <v/>
      </c>
      <c r="L638" s="7"/>
      <c r="N638" s="42">
        <v>0.2</v>
      </c>
      <c r="R638" s="7">
        <v>406</v>
      </c>
    </row>
    <row r="639" spans="1:18" hidden="1">
      <c r="A639" s="7" t="s">
        <v>51</v>
      </c>
    </row>
    <row r="640" spans="1:18">
      <c r="A640" s="7">
        <v>9</v>
      </c>
      <c r="B640" s="35" t="s">
        <v>448</v>
      </c>
      <c r="C640" s="35"/>
      <c r="D640" s="36" t="s">
        <v>449</v>
      </c>
      <c r="E640" s="37"/>
      <c r="F640" s="37"/>
      <c r="G640" s="38" t="s">
        <v>13</v>
      </c>
      <c r="H640" s="39">
        <v>3</v>
      </c>
      <c r="I640" s="39"/>
      <c r="J640" s="40"/>
      <c r="K640" s="41">
        <f>IF(AND(H640= "",I640= ""), 0, ROUND(ROUND(J640, 2) * ROUND(IF(I640="",H640,I640),  0), 2))</f>
        <v/>
      </c>
      <c r="L640" s="7"/>
      <c r="N640" s="42">
        <v>0.2</v>
      </c>
      <c r="R640" s="7">
        <v>406</v>
      </c>
    </row>
    <row r="641" spans="1:18" hidden="1">
      <c r="A641" s="7" t="s">
        <v>51</v>
      </c>
    </row>
    <row r="642" spans="1:18">
      <c r="A642" s="7">
        <v>9</v>
      </c>
      <c r="B642" s="35" t="s">
        <v>450</v>
      </c>
      <c r="C642" s="35"/>
      <c r="D642" s="36" t="s">
        <v>442</v>
      </c>
      <c r="E642" s="37"/>
      <c r="F642" s="37"/>
      <c r="G642" s="38" t="s">
        <v>99</v>
      </c>
      <c r="H642" s="39">
        <v>1</v>
      </c>
      <c r="I642" s="39"/>
      <c r="J642" s="40"/>
      <c r="K642" s="41">
        <f>IF(AND(H642= "",I642= ""), 0, ROUND(ROUND(J642, 2) * ROUND(IF(I642="",H642,I642),  0), 2))</f>
        <v/>
      </c>
      <c r="L642" s="7"/>
      <c r="N642" s="42">
        <v>0.2</v>
      </c>
      <c r="R642" s="7">
        <v>406</v>
      </c>
    </row>
    <row r="643" spans="1:18" hidden="1">
      <c r="A643" s="7" t="s">
        <v>51</v>
      </c>
    </row>
    <row r="644" spans="1:18" hidden="1">
      <c r="A644" s="7" t="s">
        <v>65</v>
      </c>
    </row>
    <row r="645" spans="1:18">
      <c r="A645" s="7">
        <v>8</v>
      </c>
      <c r="B645" s="35" t="s">
        <v>451</v>
      </c>
      <c r="C645" s="35"/>
      <c r="D645" s="56" t="s">
        <v>452</v>
      </c>
      <c r="E645" s="56"/>
      <c r="F645" s="56"/>
      <c r="K645" s="57"/>
      <c r="L645" s="7"/>
    </row>
    <row r="646" spans="1:18" ht="22.5" customHeight="1">
      <c r="A646" s="7">
        <v>9</v>
      </c>
      <c r="B646" s="35" t="s">
        <v>453</v>
      </c>
      <c r="C646" s="35"/>
      <c r="D646" s="36" t="s">
        <v>454</v>
      </c>
      <c r="E646" s="37"/>
      <c r="F646" s="37"/>
      <c r="G646" s="38" t="s">
        <v>49</v>
      </c>
      <c r="H646" s="39">
        <v>1</v>
      </c>
      <c r="I646" s="39"/>
      <c r="J646" s="40"/>
      <c r="K646" s="41">
        <f>IF(AND(H646= "",I646= ""), 0, ROUND(ROUND(J646, 2) * ROUND(IF(I646="",H646,I646),  0), 2))</f>
        <v/>
      </c>
      <c r="L646" s="7"/>
      <c r="N646" s="42">
        <v>0.2</v>
      </c>
      <c r="R646" s="7">
        <v>406</v>
      </c>
    </row>
    <row r="647" spans="1:18" hidden="1">
      <c r="A647" s="7" t="s">
        <v>51</v>
      </c>
    </row>
    <row r="648" spans="1:18">
      <c r="A648" s="7">
        <v>9</v>
      </c>
      <c r="B648" s="35" t="s">
        <v>455</v>
      </c>
      <c r="C648" s="35"/>
      <c r="D648" s="36" t="s">
        <v>148</v>
      </c>
      <c r="E648" s="37"/>
      <c r="F648" s="37"/>
      <c r="G648" s="38" t="s">
        <v>13</v>
      </c>
      <c r="H648" s="39">
        <v>6</v>
      </c>
      <c r="I648" s="39"/>
      <c r="J648" s="40"/>
      <c r="K648" s="41">
        <f>IF(AND(H648= "",I648= ""), 0, ROUND(ROUND(J648, 2) * ROUND(IF(I648="",H648,I648),  0), 2))</f>
        <v/>
      </c>
      <c r="L648" s="7"/>
      <c r="N648" s="42">
        <v>0.2</v>
      </c>
      <c r="R648" s="7">
        <v>406</v>
      </c>
    </row>
    <row r="649" spans="1:18" hidden="1">
      <c r="A649" s="7" t="s">
        <v>51</v>
      </c>
    </row>
    <row r="650" spans="1:18">
      <c r="A650" s="7">
        <v>9</v>
      </c>
      <c r="B650" s="35" t="s">
        <v>456</v>
      </c>
      <c r="C650" s="35"/>
      <c r="D650" s="36" t="s">
        <v>150</v>
      </c>
      <c r="E650" s="37"/>
      <c r="F650" s="37"/>
      <c r="G650" s="38" t="s">
        <v>13</v>
      </c>
      <c r="H650" s="39">
        <v>2</v>
      </c>
      <c r="I650" s="39"/>
      <c r="J650" s="40"/>
      <c r="K650" s="41">
        <f>IF(AND(H650= "",I650= ""), 0, ROUND(ROUND(J650, 2) * ROUND(IF(I650="",H650,I650),  0), 2))</f>
        <v/>
      </c>
      <c r="L650" s="7"/>
      <c r="N650" s="42">
        <v>0.2</v>
      </c>
      <c r="R650" s="7">
        <v>406</v>
      </c>
    </row>
    <row r="651" spans="1:18" hidden="1">
      <c r="A651" s="7" t="s">
        <v>51</v>
      </c>
    </row>
    <row r="652" spans="1:18">
      <c r="A652" s="7">
        <v>9</v>
      </c>
      <c r="B652" s="35" t="s">
        <v>457</v>
      </c>
      <c r="C652" s="35"/>
      <c r="D652" s="36" t="s">
        <v>98</v>
      </c>
      <c r="E652" s="37"/>
      <c r="F652" s="37"/>
      <c r="G652" s="38" t="s">
        <v>99</v>
      </c>
      <c r="H652" s="39">
        <v>1</v>
      </c>
      <c r="I652" s="39"/>
      <c r="J652" s="40"/>
      <c r="K652" s="41">
        <f>IF(AND(H652= "",I652= ""), 0, ROUND(ROUND(J652, 2) * ROUND(IF(I652="",H652,I652),  0), 2))</f>
        <v/>
      </c>
      <c r="L652" s="7"/>
      <c r="N652" s="42">
        <v>0.2</v>
      </c>
      <c r="R652" s="7">
        <v>406</v>
      </c>
    </row>
    <row r="653" spans="1:18" hidden="1">
      <c r="A653" s="7" t="s">
        <v>51</v>
      </c>
    </row>
    <row r="654" spans="1:18">
      <c r="A654" s="7">
        <v>9</v>
      </c>
      <c r="B654" s="35" t="s">
        <v>458</v>
      </c>
      <c r="C654" s="35"/>
      <c r="D654" s="36" t="s">
        <v>153</v>
      </c>
      <c r="E654" s="37"/>
      <c r="F654" s="37"/>
      <c r="G654" s="38" t="s">
        <v>13</v>
      </c>
      <c r="H654" s="39">
        <v>1</v>
      </c>
      <c r="I654" s="39"/>
      <c r="J654" s="40"/>
      <c r="K654" s="41">
        <f>IF(AND(H654= "",I654= ""), 0, ROUND(ROUND(J654, 2) * ROUND(IF(I654="",H654,I654),  0), 2))</f>
        <v/>
      </c>
      <c r="L654" s="7"/>
      <c r="N654" s="42">
        <v>0.2</v>
      </c>
      <c r="R654" s="7">
        <v>406</v>
      </c>
    </row>
    <row r="655" spans="1:18" hidden="1">
      <c r="A655" s="7" t="s">
        <v>51</v>
      </c>
    </row>
    <row r="656" spans="1:18">
      <c r="A656" s="7">
        <v>9</v>
      </c>
      <c r="B656" s="35" t="s">
        <v>459</v>
      </c>
      <c r="C656" s="35"/>
      <c r="D656" s="36" t="s">
        <v>155</v>
      </c>
      <c r="E656" s="37"/>
      <c r="F656" s="37"/>
      <c r="G656" s="38" t="s">
        <v>99</v>
      </c>
      <c r="H656" s="39">
        <v>1</v>
      </c>
      <c r="I656" s="39"/>
      <c r="J656" s="40"/>
      <c r="K656" s="41">
        <f>IF(AND(H656= "",I656= ""), 0, ROUND(ROUND(J656, 2) * ROUND(IF(I656="",H656,I656),  0), 2))</f>
        <v/>
      </c>
      <c r="L656" s="7"/>
      <c r="N656" s="42">
        <v>0.2</v>
      </c>
      <c r="R656" s="7">
        <v>406</v>
      </c>
    </row>
    <row r="657" spans="1:18" hidden="1">
      <c r="A657" s="7" t="s">
        <v>51</v>
      </c>
    </row>
    <row r="658" spans="1:18">
      <c r="A658" s="7">
        <v>9</v>
      </c>
      <c r="B658" s="35" t="s">
        <v>460</v>
      </c>
      <c r="C658" s="35"/>
      <c r="D658" s="36" t="s">
        <v>103</v>
      </c>
      <c r="E658" s="37"/>
      <c r="F658" s="37"/>
      <c r="G658" s="38" t="s">
        <v>13</v>
      </c>
      <c r="H658" s="39">
        <v>1</v>
      </c>
      <c r="I658" s="39"/>
      <c r="J658" s="40"/>
      <c r="K658" s="41">
        <f>IF(AND(H658= "",I658= ""), 0, ROUND(ROUND(J658, 2) * ROUND(IF(I658="",H658,I658),  0), 2))</f>
        <v/>
      </c>
      <c r="L658" s="7"/>
      <c r="N658" s="42">
        <v>0.2</v>
      </c>
      <c r="R658" s="7">
        <v>406</v>
      </c>
    </row>
    <row r="659" spans="1:18" hidden="1">
      <c r="A659" s="7" t="s">
        <v>51</v>
      </c>
    </row>
    <row r="660" spans="1:18">
      <c r="A660" s="7">
        <v>9</v>
      </c>
      <c r="B660" s="35" t="s">
        <v>461</v>
      </c>
      <c r="C660" s="35"/>
      <c r="D660" s="36" t="s">
        <v>159</v>
      </c>
      <c r="E660" s="37"/>
      <c r="F660" s="37"/>
      <c r="G660" s="38" t="s">
        <v>99</v>
      </c>
      <c r="H660" s="39">
        <v>1</v>
      </c>
      <c r="I660" s="39"/>
      <c r="J660" s="40"/>
      <c r="K660" s="41">
        <f>IF(AND(H660= "",I660= ""), 0, ROUND(ROUND(J660, 2) * ROUND(IF(I660="",H660,I660),  0), 2))</f>
        <v/>
      </c>
      <c r="L660" s="7"/>
      <c r="N660" s="42">
        <v>0.2</v>
      </c>
      <c r="R660" s="7">
        <v>406</v>
      </c>
    </row>
    <row r="661" spans="1:18" hidden="1">
      <c r="A661" s="7" t="s">
        <v>51</v>
      </c>
    </row>
    <row r="662" spans="1:18" hidden="1">
      <c r="A662" s="7" t="s">
        <v>65</v>
      </c>
    </row>
    <row r="663" spans="1:18">
      <c r="A663" s="7">
        <v>8</v>
      </c>
      <c r="B663" s="35" t="s">
        <v>462</v>
      </c>
      <c r="C663" s="35"/>
      <c r="D663" s="56" t="s">
        <v>463</v>
      </c>
      <c r="E663" s="56"/>
      <c r="F663" s="56"/>
      <c r="K663" s="57"/>
      <c r="L663" s="7"/>
    </row>
    <row r="664" spans="1:18">
      <c r="A664" s="7">
        <v>9</v>
      </c>
      <c r="B664" s="35" t="s">
        <v>464</v>
      </c>
      <c r="C664" s="35"/>
      <c r="D664" s="36" t="s">
        <v>96</v>
      </c>
      <c r="E664" s="37"/>
      <c r="F664" s="37"/>
      <c r="G664" s="38" t="s">
        <v>13</v>
      </c>
      <c r="H664" s="39">
        <v>19</v>
      </c>
      <c r="I664" s="39"/>
      <c r="J664" s="40"/>
      <c r="K664" s="41">
        <f>IF(AND(H664= "",I664= ""), 0, ROUND(ROUND(J664, 2) * ROUND(IF(I664="",H664,I664),  0), 2))</f>
        <v/>
      </c>
      <c r="L664" s="7"/>
      <c r="N664" s="42">
        <v>0.2</v>
      </c>
      <c r="R664" s="7">
        <v>406</v>
      </c>
    </row>
    <row r="665" spans="1:18" hidden="1">
      <c r="A665" s="7" t="s">
        <v>51</v>
      </c>
    </row>
    <row r="666" spans="1:18" hidden="1">
      <c r="A666" s="7" t="s">
        <v>65</v>
      </c>
    </row>
    <row r="667" spans="1:18" hidden="1">
      <c r="A667" s="7" t="s">
        <v>68</v>
      </c>
    </row>
    <row r="668" spans="1:18">
      <c r="A668" s="7">
        <v>5</v>
      </c>
      <c r="B668" s="30" t="s">
        <v>465</v>
      </c>
      <c r="C668" s="30"/>
      <c r="D668" s="58" t="s">
        <v>466</v>
      </c>
      <c r="E668" s="58"/>
      <c r="F668" s="58"/>
      <c r="G668" s="58"/>
      <c r="H668" s="58"/>
      <c r="I668" s="58"/>
      <c r="J668" s="58"/>
      <c r="K668" s="59"/>
      <c r="L668" s="7"/>
    </row>
    <row r="669" spans="1:18">
      <c r="A669" s="7">
        <v>8</v>
      </c>
      <c r="B669" s="35" t="s">
        <v>467</v>
      </c>
      <c r="C669" s="35"/>
      <c r="D669" s="56" t="s">
        <v>468</v>
      </c>
      <c r="E669" s="56"/>
      <c r="F669" s="56"/>
      <c r="K669" s="57"/>
      <c r="L669" s="7"/>
    </row>
    <row r="670" spans="1:18">
      <c r="A670" s="7">
        <v>9</v>
      </c>
      <c r="B670" s="35" t="s">
        <v>469</v>
      </c>
      <c r="C670" s="35"/>
      <c r="D670" s="36" t="s">
        <v>343</v>
      </c>
      <c r="E670" s="37"/>
      <c r="F670" s="37"/>
      <c r="G670" s="38" t="s">
        <v>49</v>
      </c>
      <c r="H670" s="39">
        <v>1</v>
      </c>
      <c r="I670" s="39"/>
      <c r="J670" s="40"/>
      <c r="K670" s="41">
        <f>IF(AND(H670= "",I670= ""), 0, ROUND(ROUND(J670, 2) * ROUND(IF(I670="",H670,I670),  0), 2))</f>
        <v/>
      </c>
      <c r="L670" s="7"/>
      <c r="N670" s="42">
        <v>0.2</v>
      </c>
      <c r="R670" s="7">
        <v>406</v>
      </c>
    </row>
    <row r="671" spans="1:18" hidden="1">
      <c r="A671" s="7" t="s">
        <v>51</v>
      </c>
    </row>
    <row r="672" spans="1:18">
      <c r="A672" s="7">
        <v>9</v>
      </c>
      <c r="B672" s="35" t="s">
        <v>470</v>
      </c>
      <c r="C672" s="35"/>
      <c r="D672" s="36" t="s">
        <v>326</v>
      </c>
      <c r="E672" s="37"/>
      <c r="F672" s="37"/>
      <c r="G672" s="38" t="s">
        <v>49</v>
      </c>
      <c r="H672" s="39">
        <v>1</v>
      </c>
      <c r="I672" s="39"/>
      <c r="J672" s="40"/>
      <c r="K672" s="41">
        <f>IF(AND(H672= "",I672= ""), 0, ROUND(ROUND(J672, 2) * ROUND(IF(I672="",H672,I672),  0), 2))</f>
        <v/>
      </c>
      <c r="L672" s="7"/>
      <c r="N672" s="42">
        <v>0.2</v>
      </c>
      <c r="R672" s="7">
        <v>406</v>
      </c>
    </row>
    <row r="673" spans="1:18" hidden="1">
      <c r="A673" s="7" t="s">
        <v>51</v>
      </c>
    </row>
    <row r="674" spans="1:18">
      <c r="A674" s="7">
        <v>9</v>
      </c>
      <c r="B674" s="35" t="s">
        <v>471</v>
      </c>
      <c r="C674" s="35"/>
      <c r="D674" s="36" t="s">
        <v>472</v>
      </c>
      <c r="E674" s="37"/>
      <c r="F674" s="37"/>
      <c r="G674" s="38" t="s">
        <v>49</v>
      </c>
      <c r="H674" s="39">
        <v>1</v>
      </c>
      <c r="I674" s="39"/>
      <c r="J674" s="40"/>
      <c r="K674" s="41">
        <f>IF(AND(H674= "",I674= ""), 0, ROUND(ROUND(J674, 2) * ROUND(IF(I674="",H674,I674),  0), 2))</f>
        <v/>
      </c>
      <c r="L674" s="7"/>
      <c r="N674" s="42">
        <v>0.2</v>
      </c>
      <c r="R674" s="7">
        <v>406</v>
      </c>
    </row>
    <row r="675" spans="1:18" hidden="1">
      <c r="A675" s="7" t="s">
        <v>51</v>
      </c>
    </row>
    <row r="676" spans="1:18">
      <c r="A676" s="7">
        <v>9</v>
      </c>
      <c r="B676" s="35" t="s">
        <v>473</v>
      </c>
      <c r="C676" s="35"/>
      <c r="D676" s="36" t="s">
        <v>109</v>
      </c>
      <c r="E676" s="37"/>
      <c r="F676" s="37"/>
      <c r="G676" s="38" t="s">
        <v>13</v>
      </c>
      <c r="H676" s="39">
        <v>2</v>
      </c>
      <c r="I676" s="39"/>
      <c r="J676" s="40"/>
      <c r="K676" s="41">
        <f>IF(AND(H676= "",I676= ""), 0, ROUND(ROUND(J676, 2) * ROUND(IF(I676="",H676,I676),  0), 2))</f>
        <v/>
      </c>
      <c r="L676" s="7"/>
      <c r="N676" s="42">
        <v>0.2</v>
      </c>
      <c r="R676" s="7">
        <v>406</v>
      </c>
    </row>
    <row r="677" spans="1:18" hidden="1">
      <c r="A677" s="7" t="s">
        <v>51</v>
      </c>
    </row>
    <row r="678" spans="1:18">
      <c r="A678" s="7">
        <v>9</v>
      </c>
      <c r="B678" s="35" t="s">
        <v>474</v>
      </c>
      <c r="C678" s="35"/>
      <c r="D678" s="36" t="s">
        <v>189</v>
      </c>
      <c r="E678" s="37"/>
      <c r="F678" s="37"/>
      <c r="G678" s="38" t="s">
        <v>13</v>
      </c>
      <c r="H678" s="39">
        <v>7</v>
      </c>
      <c r="I678" s="39"/>
      <c r="J678" s="40"/>
      <c r="K678" s="41">
        <f>IF(AND(H678= "",I678= ""), 0, ROUND(ROUND(J678, 2) * ROUND(IF(I678="",H678,I678),  0), 2))</f>
        <v/>
      </c>
      <c r="L678" s="7"/>
      <c r="N678" s="42">
        <v>0.2</v>
      </c>
      <c r="R678" s="7">
        <v>406</v>
      </c>
    </row>
    <row r="679" spans="1:18" hidden="1">
      <c r="A679" s="7" t="s">
        <v>51</v>
      </c>
    </row>
    <row r="680" spans="1:18">
      <c r="A680" s="7">
        <v>9</v>
      </c>
      <c r="B680" s="35" t="s">
        <v>475</v>
      </c>
      <c r="C680" s="35"/>
      <c r="D680" s="36" t="s">
        <v>476</v>
      </c>
      <c r="E680" s="37"/>
      <c r="F680" s="37"/>
      <c r="G680" s="38" t="s">
        <v>99</v>
      </c>
      <c r="H680" s="39">
        <v>5</v>
      </c>
      <c r="I680" s="39"/>
      <c r="J680" s="40"/>
      <c r="K680" s="41">
        <f>IF(AND(H680= "",I680= ""), 0, ROUND(ROUND(J680, 2) * ROUND(IF(I680="",H680,I680),  0), 2))</f>
        <v/>
      </c>
      <c r="L680" s="7"/>
      <c r="N680" s="42">
        <v>0.2</v>
      </c>
      <c r="R680" s="7">
        <v>406</v>
      </c>
    </row>
    <row r="681" spans="1:18" hidden="1">
      <c r="A681" s="7" t="s">
        <v>50</v>
      </c>
    </row>
    <row r="682" spans="1:18" hidden="1">
      <c r="A682" s="7" t="s">
        <v>51</v>
      </c>
    </row>
    <row r="683" spans="1:18">
      <c r="A683" s="7">
        <v>9</v>
      </c>
      <c r="B683" s="35" t="s">
        <v>477</v>
      </c>
      <c r="C683" s="35"/>
      <c r="D683" s="36" t="s">
        <v>478</v>
      </c>
      <c r="E683" s="37"/>
      <c r="F683" s="37"/>
      <c r="G683" s="38" t="s">
        <v>99</v>
      </c>
      <c r="H683" s="39">
        <v>6</v>
      </c>
      <c r="I683" s="39"/>
      <c r="J683" s="40"/>
      <c r="K683" s="41">
        <f>IF(AND(H683= "",I683= ""), 0, ROUND(ROUND(J683, 2) * ROUND(IF(I683="",H683,I683),  0), 2))</f>
        <v/>
      </c>
      <c r="L683" s="7"/>
      <c r="N683" s="42">
        <v>0.2</v>
      </c>
      <c r="R683" s="7">
        <v>406</v>
      </c>
    </row>
    <row r="684" spans="1:18" hidden="1">
      <c r="A684" s="7" t="s">
        <v>51</v>
      </c>
    </row>
    <row r="685" spans="1:18">
      <c r="A685" s="7">
        <v>9</v>
      </c>
      <c r="B685" s="35" t="s">
        <v>479</v>
      </c>
      <c r="C685" s="35"/>
      <c r="D685" s="36" t="s">
        <v>480</v>
      </c>
      <c r="E685" s="37"/>
      <c r="F685" s="37"/>
      <c r="G685" s="38" t="s">
        <v>99</v>
      </c>
      <c r="H685" s="39">
        <v>4</v>
      </c>
      <c r="I685" s="39"/>
      <c r="J685" s="40"/>
      <c r="K685" s="41">
        <f>IF(AND(H685= "",I685= ""), 0, ROUND(ROUND(J685, 2) * ROUND(IF(I685="",H685,I685),  0), 2))</f>
        <v/>
      </c>
      <c r="L685" s="7"/>
      <c r="N685" s="42">
        <v>0.2</v>
      </c>
      <c r="R685" s="7">
        <v>406</v>
      </c>
    </row>
    <row r="686" spans="1:18" hidden="1">
      <c r="A686" s="7" t="s">
        <v>51</v>
      </c>
    </row>
    <row r="687" spans="1:18">
      <c r="A687" s="7">
        <v>9</v>
      </c>
      <c r="B687" s="35" t="s">
        <v>481</v>
      </c>
      <c r="C687" s="35"/>
      <c r="D687" s="36" t="s">
        <v>101</v>
      </c>
      <c r="E687" s="37"/>
      <c r="F687" s="37"/>
      <c r="G687" s="38" t="s">
        <v>99</v>
      </c>
      <c r="H687" s="39">
        <v>1</v>
      </c>
      <c r="I687" s="39"/>
      <c r="J687" s="40"/>
      <c r="K687" s="41">
        <f>IF(AND(H687= "",I687= ""), 0, ROUND(ROUND(J687, 2) * ROUND(IF(I687="",H687,I687),  0), 2))</f>
        <v/>
      </c>
      <c r="L687" s="7"/>
      <c r="N687" s="42">
        <v>0.2</v>
      </c>
      <c r="R687" s="7">
        <v>406</v>
      </c>
    </row>
    <row r="688" spans="1:18" hidden="1">
      <c r="A688" s="7" t="s">
        <v>51</v>
      </c>
    </row>
    <row r="689" spans="1:18" hidden="1">
      <c r="A689" s="7" t="s">
        <v>65</v>
      </c>
    </row>
    <row r="690" spans="1:18">
      <c r="A690" s="7">
        <v>8</v>
      </c>
      <c r="B690" s="35" t="s">
        <v>482</v>
      </c>
      <c r="C690" s="35"/>
      <c r="D690" s="56" t="s">
        <v>483</v>
      </c>
      <c r="E690" s="56"/>
      <c r="F690" s="56"/>
      <c r="K690" s="57"/>
      <c r="L690" s="7"/>
    </row>
    <row r="691" spans="1:18">
      <c r="A691" s="7">
        <v>9</v>
      </c>
      <c r="B691" s="35" t="s">
        <v>484</v>
      </c>
      <c r="C691" s="35"/>
      <c r="D691" s="36" t="s">
        <v>485</v>
      </c>
      <c r="E691" s="37"/>
      <c r="F691" s="37"/>
      <c r="G691" s="38" t="s">
        <v>49</v>
      </c>
      <c r="H691" s="39">
        <v>1</v>
      </c>
      <c r="I691" s="39"/>
      <c r="J691" s="40"/>
      <c r="K691" s="41">
        <f>IF(AND(H691= "",I691= ""), 0, ROUND(ROUND(J691, 2) * ROUND(IF(I691="",H691,I691),  0), 2))</f>
        <v/>
      </c>
      <c r="L691" s="7"/>
      <c r="N691" s="42">
        <v>0.2</v>
      </c>
      <c r="R691" s="7">
        <v>406</v>
      </c>
    </row>
    <row r="692" spans="1:18" hidden="1">
      <c r="A692" s="7" t="s">
        <v>51</v>
      </c>
    </row>
    <row r="693" spans="1:18">
      <c r="A693" s="7">
        <v>9</v>
      </c>
      <c r="B693" s="35" t="s">
        <v>486</v>
      </c>
      <c r="C693" s="35"/>
      <c r="D693" s="36" t="s">
        <v>189</v>
      </c>
      <c r="E693" s="37"/>
      <c r="F693" s="37"/>
      <c r="G693" s="38" t="s">
        <v>13</v>
      </c>
      <c r="H693" s="39">
        <v>2</v>
      </c>
      <c r="I693" s="39"/>
      <c r="J693" s="40"/>
      <c r="K693" s="41">
        <f>IF(AND(H693= "",I693= ""), 0, ROUND(ROUND(J693, 2) * ROUND(IF(I693="",H693,I693),  0), 2))</f>
        <v/>
      </c>
      <c r="L693" s="7"/>
      <c r="N693" s="42">
        <v>0.2</v>
      </c>
      <c r="R693" s="7">
        <v>406</v>
      </c>
    </row>
    <row r="694" spans="1:18" hidden="1">
      <c r="A694" s="7" t="s">
        <v>51</v>
      </c>
    </row>
    <row r="695" spans="1:18">
      <c r="A695" s="7">
        <v>9</v>
      </c>
      <c r="B695" s="35" t="s">
        <v>487</v>
      </c>
      <c r="C695" s="35"/>
      <c r="D695" s="36" t="s">
        <v>488</v>
      </c>
      <c r="E695" s="37"/>
      <c r="F695" s="37"/>
      <c r="G695" s="38" t="s">
        <v>99</v>
      </c>
      <c r="H695" s="39">
        <v>1</v>
      </c>
      <c r="I695" s="39"/>
      <c r="J695" s="40"/>
      <c r="K695" s="41">
        <f>IF(AND(H695= "",I695= ""), 0, ROUND(ROUND(J695, 2) * ROUND(IF(I695="",H695,I695),  0), 2))</f>
        <v/>
      </c>
      <c r="L695" s="7"/>
      <c r="N695" s="42">
        <v>0.2</v>
      </c>
      <c r="R695" s="7">
        <v>406</v>
      </c>
    </row>
    <row r="696" spans="1:18" hidden="1">
      <c r="A696" s="7" t="s">
        <v>51</v>
      </c>
    </row>
    <row r="697" spans="1:18" hidden="1">
      <c r="A697" s="7" t="s">
        <v>65</v>
      </c>
    </row>
    <row r="698" spans="1:18">
      <c r="A698" s="7">
        <v>8</v>
      </c>
      <c r="B698" s="35" t="s">
        <v>489</v>
      </c>
      <c r="C698" s="35"/>
      <c r="D698" s="56" t="s">
        <v>490</v>
      </c>
      <c r="E698" s="56"/>
      <c r="F698" s="56"/>
      <c r="K698" s="57"/>
      <c r="L698" s="7"/>
    </row>
    <row r="699" spans="1:18">
      <c r="A699" s="7">
        <v>9</v>
      </c>
      <c r="B699" s="35" t="s">
        <v>491</v>
      </c>
      <c r="C699" s="35"/>
      <c r="D699" s="36" t="s">
        <v>492</v>
      </c>
      <c r="E699" s="37"/>
      <c r="F699" s="37"/>
      <c r="G699" s="38" t="s">
        <v>49</v>
      </c>
      <c r="H699" s="39">
        <v>1</v>
      </c>
      <c r="I699" s="39"/>
      <c r="J699" s="40"/>
      <c r="K699" s="41">
        <f>IF(AND(H699= "",I699= ""), 0, ROUND(ROUND(J699, 2) * ROUND(IF(I699="",H699,I699),  0), 2))</f>
        <v/>
      </c>
      <c r="L699" s="7"/>
      <c r="N699" s="42">
        <v>0.2</v>
      </c>
      <c r="R699" s="7">
        <v>406</v>
      </c>
    </row>
    <row r="700" spans="1:18" hidden="1">
      <c r="A700" s="7" t="s">
        <v>51</v>
      </c>
    </row>
    <row r="701" spans="1:18">
      <c r="A701" s="7">
        <v>9</v>
      </c>
      <c r="B701" s="35" t="s">
        <v>493</v>
      </c>
      <c r="C701" s="35"/>
      <c r="D701" s="36" t="s">
        <v>494</v>
      </c>
      <c r="E701" s="37"/>
      <c r="F701" s="37"/>
      <c r="G701" s="38" t="s">
        <v>13</v>
      </c>
      <c r="H701" s="39">
        <v>1</v>
      </c>
      <c r="I701" s="39"/>
      <c r="J701" s="40"/>
      <c r="K701" s="41">
        <f>IF(AND(H701= "",I701= ""), 0, ROUND(ROUND(J701, 2) * ROUND(IF(I701="",H701,I701),  0), 2))</f>
        <v/>
      </c>
      <c r="L701" s="7"/>
      <c r="N701" s="42">
        <v>0.2</v>
      </c>
      <c r="R701" s="7">
        <v>406</v>
      </c>
    </row>
    <row r="702" spans="1:18" hidden="1">
      <c r="A702" s="7" t="s">
        <v>51</v>
      </c>
    </row>
    <row r="703" spans="1:18" hidden="1">
      <c r="A703" s="7" t="s">
        <v>65</v>
      </c>
    </row>
    <row r="704" spans="1:18">
      <c r="A704" s="7">
        <v>8</v>
      </c>
      <c r="B704" s="35" t="s">
        <v>495</v>
      </c>
      <c r="C704" s="35"/>
      <c r="D704" s="56" t="s">
        <v>496</v>
      </c>
      <c r="E704" s="56"/>
      <c r="F704" s="56"/>
      <c r="K704" s="57"/>
      <c r="L704" s="7"/>
    </row>
    <row r="705" spans="1:18">
      <c r="A705" s="7">
        <v>9</v>
      </c>
      <c r="B705" s="35" t="s">
        <v>497</v>
      </c>
      <c r="C705" s="35"/>
      <c r="D705" s="36" t="s">
        <v>492</v>
      </c>
      <c r="E705" s="37"/>
      <c r="F705" s="37"/>
      <c r="G705" s="38" t="s">
        <v>49</v>
      </c>
      <c r="H705" s="39">
        <v>1</v>
      </c>
      <c r="I705" s="39"/>
      <c r="J705" s="40"/>
      <c r="K705" s="41">
        <f>IF(AND(H705= "",I705= ""), 0, ROUND(ROUND(J705, 2) * ROUND(IF(I705="",H705,I705),  0), 2))</f>
        <v/>
      </c>
      <c r="L705" s="7"/>
      <c r="N705" s="42">
        <v>0.2</v>
      </c>
      <c r="R705" s="7">
        <v>406</v>
      </c>
    </row>
    <row r="706" spans="1:18" hidden="1">
      <c r="A706" s="7" t="s">
        <v>51</v>
      </c>
    </row>
    <row r="707" spans="1:18">
      <c r="A707" s="7">
        <v>9</v>
      </c>
      <c r="B707" s="35" t="s">
        <v>498</v>
      </c>
      <c r="C707" s="35"/>
      <c r="D707" s="36" t="s">
        <v>494</v>
      </c>
      <c r="E707" s="37"/>
      <c r="F707" s="37"/>
      <c r="G707" s="38" t="s">
        <v>13</v>
      </c>
      <c r="H707" s="39">
        <v>1</v>
      </c>
      <c r="I707" s="39"/>
      <c r="J707" s="40"/>
      <c r="K707" s="41">
        <f>IF(AND(H707= "",I707= ""), 0, ROUND(ROUND(J707, 2) * ROUND(IF(I707="",H707,I707),  0), 2))</f>
        <v/>
      </c>
      <c r="L707" s="7"/>
      <c r="N707" s="42">
        <v>0.2</v>
      </c>
      <c r="R707" s="7">
        <v>406</v>
      </c>
    </row>
    <row r="708" spans="1:18" hidden="1">
      <c r="A708" s="7" t="s">
        <v>51</v>
      </c>
    </row>
    <row r="709" spans="1:18" hidden="1">
      <c r="A709" s="7" t="s">
        <v>65</v>
      </c>
    </row>
    <row r="710" spans="1:18">
      <c r="A710" s="7">
        <v>8</v>
      </c>
      <c r="B710" s="35" t="s">
        <v>499</v>
      </c>
      <c r="C710" s="35"/>
      <c r="D710" s="56" t="s">
        <v>500</v>
      </c>
      <c r="E710" s="56"/>
      <c r="F710" s="56"/>
      <c r="K710" s="57"/>
      <c r="L710" s="7"/>
    </row>
    <row r="711" spans="1:18">
      <c r="A711" s="7">
        <v>9</v>
      </c>
      <c r="B711" s="35" t="s">
        <v>501</v>
      </c>
      <c r="C711" s="35"/>
      <c r="D711" s="36" t="s">
        <v>163</v>
      </c>
      <c r="E711" s="37"/>
      <c r="F711" s="37"/>
      <c r="G711" s="38" t="s">
        <v>49</v>
      </c>
      <c r="H711" s="39">
        <v>1</v>
      </c>
      <c r="I711" s="39"/>
      <c r="J711" s="40"/>
      <c r="K711" s="41">
        <f>IF(AND(H711= "",I711= ""), 0, ROUND(ROUND(J711, 2) * ROUND(IF(I711="",H711,I711),  0), 2))</f>
        <v/>
      </c>
      <c r="L711" s="7"/>
      <c r="N711" s="42">
        <v>0.2</v>
      </c>
      <c r="R711" s="7">
        <v>406</v>
      </c>
    </row>
    <row r="712" spans="1:18" hidden="1">
      <c r="A712" s="7" t="s">
        <v>51</v>
      </c>
    </row>
    <row r="713" spans="1:18">
      <c r="A713" s="7">
        <v>9</v>
      </c>
      <c r="B713" s="35" t="s">
        <v>502</v>
      </c>
      <c r="C713" s="35"/>
      <c r="D713" s="36" t="s">
        <v>189</v>
      </c>
      <c r="E713" s="37"/>
      <c r="F713" s="37"/>
      <c r="G713" s="38" t="s">
        <v>13</v>
      </c>
      <c r="H713" s="39">
        <v>1</v>
      </c>
      <c r="I713" s="39"/>
      <c r="J713" s="40"/>
      <c r="K713" s="41">
        <f>IF(AND(H713= "",I713= ""), 0, ROUND(ROUND(J713, 2) * ROUND(IF(I713="",H713,I713),  0), 2))</f>
        <v/>
      </c>
      <c r="L713" s="7"/>
      <c r="N713" s="42">
        <v>0.2</v>
      </c>
      <c r="R713" s="7">
        <v>406</v>
      </c>
    </row>
    <row r="714" spans="1:18" hidden="1">
      <c r="A714" s="7" t="s">
        <v>51</v>
      </c>
    </row>
    <row r="715" spans="1:18">
      <c r="A715" s="7">
        <v>9</v>
      </c>
      <c r="B715" s="35" t="s">
        <v>503</v>
      </c>
      <c r="C715" s="35"/>
      <c r="D715" s="36" t="s">
        <v>150</v>
      </c>
      <c r="E715" s="37"/>
      <c r="F715" s="37"/>
      <c r="G715" s="38" t="s">
        <v>13</v>
      </c>
      <c r="H715" s="39">
        <v>1</v>
      </c>
      <c r="I715" s="39"/>
      <c r="J715" s="40"/>
      <c r="K715" s="41">
        <f>IF(AND(H715= "",I715= ""), 0, ROUND(ROUND(J715, 2) * ROUND(IF(I715="",H715,I715),  0), 2))</f>
        <v/>
      </c>
      <c r="L715" s="7"/>
      <c r="N715" s="42">
        <v>0.2</v>
      </c>
      <c r="R715" s="7">
        <v>406</v>
      </c>
    </row>
    <row r="716" spans="1:18" hidden="1">
      <c r="A716" s="7" t="s">
        <v>51</v>
      </c>
    </row>
    <row r="717" spans="1:18">
      <c r="A717" s="7">
        <v>9</v>
      </c>
      <c r="B717" s="35" t="s">
        <v>504</v>
      </c>
      <c r="C717" s="35"/>
      <c r="D717" s="36" t="s">
        <v>98</v>
      </c>
      <c r="E717" s="37"/>
      <c r="F717" s="37"/>
      <c r="G717" s="38" t="s">
        <v>99</v>
      </c>
      <c r="H717" s="39">
        <v>1</v>
      </c>
      <c r="I717" s="39"/>
      <c r="J717" s="40"/>
      <c r="K717" s="41">
        <f>IF(AND(H717= "",I717= ""), 0, ROUND(ROUND(J717, 2) * ROUND(IF(I717="",H717,I717),  0), 2))</f>
        <v/>
      </c>
      <c r="L717" s="7"/>
      <c r="N717" s="42">
        <v>0.2</v>
      </c>
      <c r="R717" s="7">
        <v>406</v>
      </c>
    </row>
    <row r="718" spans="1:18" hidden="1">
      <c r="A718" s="7" t="s">
        <v>51</v>
      </c>
    </row>
    <row r="719" spans="1:18">
      <c r="A719" s="7">
        <v>9</v>
      </c>
      <c r="B719" s="35" t="s">
        <v>505</v>
      </c>
      <c r="C719" s="35"/>
      <c r="D719" s="36" t="s">
        <v>103</v>
      </c>
      <c r="E719" s="37"/>
      <c r="F719" s="37"/>
      <c r="G719" s="38" t="s">
        <v>13</v>
      </c>
      <c r="H719" s="39">
        <v>1</v>
      </c>
      <c r="I719" s="39"/>
      <c r="J719" s="40"/>
      <c r="K719" s="41">
        <f>IF(AND(H719= "",I719= ""), 0, ROUND(ROUND(J719, 2) * ROUND(IF(I719="",H719,I719),  0), 2))</f>
        <v/>
      </c>
      <c r="L719" s="7"/>
      <c r="N719" s="42">
        <v>0.2</v>
      </c>
      <c r="R719" s="7">
        <v>406</v>
      </c>
    </row>
    <row r="720" spans="1:18" hidden="1">
      <c r="A720" s="7" t="s">
        <v>51</v>
      </c>
    </row>
    <row r="721" spans="1:18">
      <c r="A721" s="7">
        <v>9</v>
      </c>
      <c r="B721" s="35" t="s">
        <v>506</v>
      </c>
      <c r="C721" s="35"/>
      <c r="D721" s="36" t="s">
        <v>159</v>
      </c>
      <c r="E721" s="37"/>
      <c r="F721" s="37"/>
      <c r="G721" s="38" t="s">
        <v>99</v>
      </c>
      <c r="H721" s="39">
        <v>1</v>
      </c>
      <c r="I721" s="39"/>
      <c r="J721" s="40"/>
      <c r="K721" s="41">
        <f>IF(AND(H721= "",I721= ""), 0, ROUND(ROUND(J721, 2) * ROUND(IF(I721="",H721,I721),  0), 2))</f>
        <v/>
      </c>
      <c r="L721" s="7"/>
      <c r="N721" s="42">
        <v>0.2</v>
      </c>
      <c r="R721" s="7">
        <v>406</v>
      </c>
    </row>
    <row r="722" spans="1:18" hidden="1">
      <c r="A722" s="7" t="s">
        <v>51</v>
      </c>
    </row>
    <row r="723" spans="1:18" hidden="1">
      <c r="A723" s="7" t="s">
        <v>65</v>
      </c>
    </row>
    <row r="724" spans="1:18">
      <c r="A724" s="7">
        <v>8</v>
      </c>
      <c r="B724" s="35" t="s">
        <v>507</v>
      </c>
      <c r="C724" s="35"/>
      <c r="D724" s="56" t="s">
        <v>508</v>
      </c>
      <c r="E724" s="56"/>
      <c r="F724" s="56"/>
      <c r="K724" s="57"/>
      <c r="L724" s="7"/>
    </row>
    <row r="725" spans="1:18">
      <c r="A725" s="7">
        <v>9</v>
      </c>
      <c r="B725" s="35" t="s">
        <v>509</v>
      </c>
      <c r="C725" s="35"/>
      <c r="D725" s="36" t="s">
        <v>163</v>
      </c>
      <c r="E725" s="37"/>
      <c r="F725" s="37"/>
      <c r="G725" s="38" t="s">
        <v>49</v>
      </c>
      <c r="H725" s="39">
        <v>1</v>
      </c>
      <c r="I725" s="39"/>
      <c r="J725" s="40"/>
      <c r="K725" s="41">
        <f>IF(AND(H725= "",I725= ""), 0, ROUND(ROUND(J725, 2) * ROUND(IF(I725="",H725,I725),  0), 2))</f>
        <v/>
      </c>
      <c r="L725" s="7"/>
      <c r="N725" s="42">
        <v>0.2</v>
      </c>
      <c r="R725" s="7">
        <v>406</v>
      </c>
    </row>
    <row r="726" spans="1:18" hidden="1">
      <c r="A726" s="7" t="s">
        <v>51</v>
      </c>
    </row>
    <row r="727" spans="1:18">
      <c r="A727" s="7">
        <v>9</v>
      </c>
      <c r="B727" s="35" t="s">
        <v>510</v>
      </c>
      <c r="C727" s="35"/>
      <c r="D727" s="36" t="s">
        <v>189</v>
      </c>
      <c r="E727" s="37"/>
      <c r="F727" s="37"/>
      <c r="G727" s="38" t="s">
        <v>13</v>
      </c>
      <c r="H727" s="39">
        <v>1</v>
      </c>
      <c r="I727" s="39"/>
      <c r="J727" s="40"/>
      <c r="K727" s="41">
        <f>IF(AND(H727= "",I727= ""), 0, ROUND(ROUND(J727, 2) * ROUND(IF(I727="",H727,I727),  0), 2))</f>
        <v/>
      </c>
      <c r="L727" s="7"/>
      <c r="N727" s="42">
        <v>0.2</v>
      </c>
      <c r="R727" s="7">
        <v>406</v>
      </c>
    </row>
    <row r="728" spans="1:18" hidden="1">
      <c r="A728" s="7" t="s">
        <v>51</v>
      </c>
    </row>
    <row r="729" spans="1:18">
      <c r="A729" s="7">
        <v>9</v>
      </c>
      <c r="B729" s="35" t="s">
        <v>511</v>
      </c>
      <c r="C729" s="35"/>
      <c r="D729" s="36" t="s">
        <v>150</v>
      </c>
      <c r="E729" s="37"/>
      <c r="F729" s="37"/>
      <c r="G729" s="38" t="s">
        <v>13</v>
      </c>
      <c r="H729" s="39">
        <v>1</v>
      </c>
      <c r="I729" s="39"/>
      <c r="J729" s="40"/>
      <c r="K729" s="41">
        <f>IF(AND(H729= "",I729= ""), 0, ROUND(ROUND(J729, 2) * ROUND(IF(I729="",H729,I729),  0), 2))</f>
        <v/>
      </c>
      <c r="L729" s="7"/>
      <c r="N729" s="42">
        <v>0.2</v>
      </c>
      <c r="R729" s="7">
        <v>406</v>
      </c>
    </row>
    <row r="730" spans="1:18" hidden="1">
      <c r="A730" s="7" t="s">
        <v>51</v>
      </c>
    </row>
    <row r="731" spans="1:18">
      <c r="A731" s="7">
        <v>9</v>
      </c>
      <c r="B731" s="35" t="s">
        <v>512</v>
      </c>
      <c r="C731" s="35"/>
      <c r="D731" s="36" t="s">
        <v>98</v>
      </c>
      <c r="E731" s="37"/>
      <c r="F731" s="37"/>
      <c r="G731" s="38" t="s">
        <v>99</v>
      </c>
      <c r="H731" s="39">
        <v>1</v>
      </c>
      <c r="I731" s="39"/>
      <c r="J731" s="40"/>
      <c r="K731" s="41">
        <f>IF(AND(H731= "",I731= ""), 0, ROUND(ROUND(J731, 2) * ROUND(IF(I731="",H731,I731),  0), 2))</f>
        <v/>
      </c>
      <c r="L731" s="7"/>
      <c r="N731" s="42">
        <v>0.2</v>
      </c>
      <c r="R731" s="7">
        <v>406</v>
      </c>
    </row>
    <row r="732" spans="1:18" hidden="1">
      <c r="A732" s="7" t="s">
        <v>51</v>
      </c>
    </row>
    <row r="733" spans="1:18">
      <c r="A733" s="7">
        <v>9</v>
      </c>
      <c r="B733" s="35" t="s">
        <v>513</v>
      </c>
      <c r="C733" s="35"/>
      <c r="D733" s="36" t="s">
        <v>103</v>
      </c>
      <c r="E733" s="37"/>
      <c r="F733" s="37"/>
      <c r="G733" s="38" t="s">
        <v>13</v>
      </c>
      <c r="H733" s="39">
        <v>1</v>
      </c>
      <c r="I733" s="39"/>
      <c r="J733" s="40"/>
      <c r="K733" s="41">
        <f>IF(AND(H733= "",I733= ""), 0, ROUND(ROUND(J733, 2) * ROUND(IF(I733="",H733,I733),  0), 2))</f>
        <v/>
      </c>
      <c r="L733" s="7"/>
      <c r="N733" s="42">
        <v>0.2</v>
      </c>
      <c r="R733" s="7">
        <v>406</v>
      </c>
    </row>
    <row r="734" spans="1:18" hidden="1">
      <c r="A734" s="7" t="s">
        <v>51</v>
      </c>
    </row>
    <row r="735" spans="1:18">
      <c r="A735" s="7">
        <v>9</v>
      </c>
      <c r="B735" s="35" t="s">
        <v>514</v>
      </c>
      <c r="C735" s="35"/>
      <c r="D735" s="36" t="s">
        <v>159</v>
      </c>
      <c r="E735" s="37"/>
      <c r="F735" s="37"/>
      <c r="G735" s="38" t="s">
        <v>99</v>
      </c>
      <c r="H735" s="39">
        <v>1</v>
      </c>
      <c r="I735" s="39"/>
      <c r="J735" s="40"/>
      <c r="K735" s="41">
        <f>IF(AND(H735= "",I735= ""), 0, ROUND(ROUND(J735, 2) * ROUND(IF(I735="",H735,I735),  0), 2))</f>
        <v/>
      </c>
      <c r="L735" s="7"/>
      <c r="N735" s="42">
        <v>0.2</v>
      </c>
      <c r="R735" s="7">
        <v>406</v>
      </c>
    </row>
    <row r="736" spans="1:18" hidden="1">
      <c r="A736" s="7" t="s">
        <v>51</v>
      </c>
    </row>
    <row r="737" spans="1:18" hidden="1">
      <c r="A737" s="7" t="s">
        <v>65</v>
      </c>
    </row>
    <row r="738" spans="1:18">
      <c r="A738" s="7">
        <v>8</v>
      </c>
      <c r="B738" s="35" t="s">
        <v>515</v>
      </c>
      <c r="C738" s="35"/>
      <c r="D738" s="56" t="s">
        <v>516</v>
      </c>
      <c r="E738" s="56"/>
      <c r="F738" s="56"/>
      <c r="K738" s="57"/>
      <c r="L738" s="7"/>
    </row>
    <row r="739" spans="1:18">
      <c r="A739" s="7">
        <v>9</v>
      </c>
      <c r="B739" s="35" t="s">
        <v>517</v>
      </c>
      <c r="C739" s="35"/>
      <c r="D739" s="36" t="s">
        <v>163</v>
      </c>
      <c r="E739" s="37"/>
      <c r="F739" s="37"/>
      <c r="G739" s="38" t="s">
        <v>49</v>
      </c>
      <c r="H739" s="39">
        <v>1</v>
      </c>
      <c r="I739" s="39"/>
      <c r="J739" s="40"/>
      <c r="K739" s="41">
        <f>IF(AND(H739= "",I739= ""), 0, ROUND(ROUND(J739, 2) * ROUND(IF(I739="",H739,I739),  0), 2))</f>
        <v/>
      </c>
      <c r="L739" s="7"/>
      <c r="N739" s="42">
        <v>0.2</v>
      </c>
      <c r="R739" s="7">
        <v>406</v>
      </c>
    </row>
    <row r="740" spans="1:18" hidden="1">
      <c r="A740" s="7" t="s">
        <v>51</v>
      </c>
    </row>
    <row r="741" spans="1:18">
      <c r="A741" s="7">
        <v>9</v>
      </c>
      <c r="B741" s="35" t="s">
        <v>518</v>
      </c>
      <c r="C741" s="35"/>
      <c r="D741" s="36" t="s">
        <v>189</v>
      </c>
      <c r="E741" s="37"/>
      <c r="F741" s="37"/>
      <c r="G741" s="38" t="s">
        <v>13</v>
      </c>
      <c r="H741" s="39">
        <v>1</v>
      </c>
      <c r="I741" s="39"/>
      <c r="J741" s="40"/>
      <c r="K741" s="41">
        <f>IF(AND(H741= "",I741= ""), 0, ROUND(ROUND(J741, 2) * ROUND(IF(I741="",H741,I741),  0), 2))</f>
        <v/>
      </c>
      <c r="L741" s="7"/>
      <c r="N741" s="42">
        <v>0.2</v>
      </c>
      <c r="R741" s="7">
        <v>406</v>
      </c>
    </row>
    <row r="742" spans="1:18" hidden="1">
      <c r="A742" s="7" t="s">
        <v>51</v>
      </c>
    </row>
    <row r="743" spans="1:18">
      <c r="A743" s="7">
        <v>9</v>
      </c>
      <c r="B743" s="35" t="s">
        <v>519</v>
      </c>
      <c r="C743" s="35"/>
      <c r="D743" s="36" t="s">
        <v>150</v>
      </c>
      <c r="E743" s="37"/>
      <c r="F743" s="37"/>
      <c r="G743" s="38" t="s">
        <v>13</v>
      </c>
      <c r="H743" s="39">
        <v>1</v>
      </c>
      <c r="I743" s="39"/>
      <c r="J743" s="40"/>
      <c r="K743" s="41">
        <f>IF(AND(H743= "",I743= ""), 0, ROUND(ROUND(J743, 2) * ROUND(IF(I743="",H743,I743),  0), 2))</f>
        <v/>
      </c>
      <c r="L743" s="7"/>
      <c r="N743" s="42">
        <v>0.2</v>
      </c>
      <c r="R743" s="7">
        <v>406</v>
      </c>
    </row>
    <row r="744" spans="1:18" hidden="1">
      <c r="A744" s="7" t="s">
        <v>51</v>
      </c>
    </row>
    <row r="745" spans="1:18">
      <c r="A745" s="7">
        <v>9</v>
      </c>
      <c r="B745" s="35" t="s">
        <v>520</v>
      </c>
      <c r="C745" s="35"/>
      <c r="D745" s="36" t="s">
        <v>98</v>
      </c>
      <c r="E745" s="37"/>
      <c r="F745" s="37"/>
      <c r="G745" s="38" t="s">
        <v>99</v>
      </c>
      <c r="H745" s="39">
        <v>1</v>
      </c>
      <c r="I745" s="39"/>
      <c r="J745" s="40"/>
      <c r="K745" s="41">
        <f>IF(AND(H745= "",I745= ""), 0, ROUND(ROUND(J745, 2) * ROUND(IF(I745="",H745,I745),  0), 2))</f>
        <v/>
      </c>
      <c r="L745" s="7"/>
      <c r="N745" s="42">
        <v>0.2</v>
      </c>
      <c r="R745" s="7">
        <v>406</v>
      </c>
    </row>
    <row r="746" spans="1:18" hidden="1">
      <c r="A746" s="7" t="s">
        <v>51</v>
      </c>
    </row>
    <row r="747" spans="1:18">
      <c r="A747" s="7">
        <v>9</v>
      </c>
      <c r="B747" s="35" t="s">
        <v>521</v>
      </c>
      <c r="C747" s="35"/>
      <c r="D747" s="36" t="s">
        <v>103</v>
      </c>
      <c r="E747" s="37"/>
      <c r="F747" s="37"/>
      <c r="G747" s="38" t="s">
        <v>13</v>
      </c>
      <c r="H747" s="39">
        <v>1</v>
      </c>
      <c r="I747" s="39"/>
      <c r="J747" s="40"/>
      <c r="K747" s="41">
        <f>IF(AND(H747= "",I747= ""), 0, ROUND(ROUND(J747, 2) * ROUND(IF(I747="",H747,I747),  0), 2))</f>
        <v/>
      </c>
      <c r="L747" s="7"/>
      <c r="N747" s="42">
        <v>0.2</v>
      </c>
      <c r="R747" s="7">
        <v>406</v>
      </c>
    </row>
    <row r="748" spans="1:18" hidden="1">
      <c r="A748" s="7" t="s">
        <v>51</v>
      </c>
    </row>
    <row r="749" spans="1:18">
      <c r="A749" s="7">
        <v>9</v>
      </c>
      <c r="B749" s="35" t="s">
        <v>522</v>
      </c>
      <c r="C749" s="35"/>
      <c r="D749" s="36" t="s">
        <v>159</v>
      </c>
      <c r="E749" s="37"/>
      <c r="F749" s="37"/>
      <c r="G749" s="38" t="s">
        <v>99</v>
      </c>
      <c r="H749" s="39">
        <v>1</v>
      </c>
      <c r="I749" s="39"/>
      <c r="J749" s="40"/>
      <c r="K749" s="41">
        <f>IF(AND(H749= "",I749= ""), 0, ROUND(ROUND(J749, 2) * ROUND(IF(I749="",H749,I749),  0), 2))</f>
        <v/>
      </c>
      <c r="L749" s="7"/>
      <c r="N749" s="42">
        <v>0.2</v>
      </c>
      <c r="R749" s="7">
        <v>406</v>
      </c>
    </row>
    <row r="750" spans="1:18" hidden="1">
      <c r="A750" s="7" t="s">
        <v>51</v>
      </c>
    </row>
    <row r="751" spans="1:18" hidden="1">
      <c r="A751" s="7" t="s">
        <v>65</v>
      </c>
    </row>
    <row r="752" spans="1:18">
      <c r="A752" s="7">
        <v>8</v>
      </c>
      <c r="B752" s="35" t="s">
        <v>523</v>
      </c>
      <c r="C752" s="35"/>
      <c r="D752" s="56" t="s">
        <v>524</v>
      </c>
      <c r="E752" s="56"/>
      <c r="F752" s="56"/>
      <c r="K752" s="57"/>
      <c r="L752" s="7"/>
    </row>
    <row r="753" spans="1:18">
      <c r="A753" s="7">
        <v>9</v>
      </c>
      <c r="B753" s="35" t="s">
        <v>525</v>
      </c>
      <c r="C753" s="35"/>
      <c r="D753" s="36" t="s">
        <v>326</v>
      </c>
      <c r="E753" s="37"/>
      <c r="F753" s="37"/>
      <c r="G753" s="38" t="s">
        <v>49</v>
      </c>
      <c r="H753" s="39">
        <v>1</v>
      </c>
      <c r="I753" s="39"/>
      <c r="J753" s="40"/>
      <c r="K753" s="41">
        <f>IF(AND(H753= "",I753= ""), 0, ROUND(ROUND(J753, 2) * ROUND(IF(I753="",H753,I753),  0), 2))</f>
        <v/>
      </c>
      <c r="L753" s="7"/>
      <c r="N753" s="42">
        <v>0.2</v>
      </c>
      <c r="R753" s="7">
        <v>406</v>
      </c>
    </row>
    <row r="754" spans="1:18" hidden="1">
      <c r="A754" s="7" t="s">
        <v>51</v>
      </c>
    </row>
    <row r="755" spans="1:18">
      <c r="A755" s="7">
        <v>9</v>
      </c>
      <c r="B755" s="35" t="s">
        <v>526</v>
      </c>
      <c r="C755" s="35"/>
      <c r="D755" s="36" t="s">
        <v>119</v>
      </c>
      <c r="E755" s="37"/>
      <c r="F755" s="37"/>
      <c r="G755" s="38" t="s">
        <v>13</v>
      </c>
      <c r="H755" s="39">
        <v>3</v>
      </c>
      <c r="I755" s="39"/>
      <c r="J755" s="40"/>
      <c r="K755" s="41">
        <f>IF(AND(H755= "",I755= ""), 0, ROUND(ROUND(J755, 2) * ROUND(IF(I755="",H755,I755),  0), 2))</f>
        <v/>
      </c>
      <c r="L755" s="7"/>
      <c r="N755" s="42">
        <v>0.2</v>
      </c>
      <c r="R755" s="7">
        <v>406</v>
      </c>
    </row>
    <row r="756" spans="1:18" hidden="1">
      <c r="A756" s="7" t="s">
        <v>51</v>
      </c>
    </row>
    <row r="757" spans="1:18">
      <c r="A757" s="7">
        <v>9</v>
      </c>
      <c r="B757" s="35" t="s">
        <v>527</v>
      </c>
      <c r="C757" s="35"/>
      <c r="D757" s="36" t="s">
        <v>98</v>
      </c>
      <c r="E757" s="37"/>
      <c r="F757" s="37"/>
      <c r="G757" s="38" t="s">
        <v>99</v>
      </c>
      <c r="H757" s="39">
        <v>2</v>
      </c>
      <c r="I757" s="39"/>
      <c r="J757" s="40"/>
      <c r="K757" s="41">
        <f>IF(AND(H757= "",I757= ""), 0, ROUND(ROUND(J757, 2) * ROUND(IF(I757="",H757,I757),  0), 2))</f>
        <v/>
      </c>
      <c r="L757" s="7"/>
      <c r="N757" s="42">
        <v>0.2</v>
      </c>
      <c r="R757" s="7">
        <v>406</v>
      </c>
    </row>
    <row r="758" spans="1:18" hidden="1">
      <c r="A758" s="7" t="s">
        <v>51</v>
      </c>
    </row>
    <row r="759" spans="1:18">
      <c r="A759" s="7">
        <v>9</v>
      </c>
      <c r="B759" s="35" t="s">
        <v>528</v>
      </c>
      <c r="C759" s="35"/>
      <c r="D759" s="36" t="s">
        <v>103</v>
      </c>
      <c r="E759" s="37"/>
      <c r="F759" s="37"/>
      <c r="G759" s="38" t="s">
        <v>13</v>
      </c>
      <c r="H759" s="39">
        <v>1</v>
      </c>
      <c r="I759" s="39"/>
      <c r="J759" s="40"/>
      <c r="K759" s="41">
        <f>IF(AND(H759= "",I759= ""), 0, ROUND(ROUND(J759, 2) * ROUND(IF(I759="",H759,I759),  0), 2))</f>
        <v/>
      </c>
      <c r="L759" s="7"/>
      <c r="N759" s="42">
        <v>0.2</v>
      </c>
      <c r="R759" s="7">
        <v>406</v>
      </c>
    </row>
    <row r="760" spans="1:18" hidden="1">
      <c r="A760" s="7" t="s">
        <v>51</v>
      </c>
    </row>
    <row r="761" spans="1:18">
      <c r="A761" s="7">
        <v>9</v>
      </c>
      <c r="B761" s="35" t="s">
        <v>529</v>
      </c>
      <c r="C761" s="35"/>
      <c r="D761" s="36" t="s">
        <v>159</v>
      </c>
      <c r="E761" s="37"/>
      <c r="F761" s="37"/>
      <c r="G761" s="38" t="s">
        <v>99</v>
      </c>
      <c r="H761" s="39">
        <v>1</v>
      </c>
      <c r="I761" s="39"/>
      <c r="J761" s="40"/>
      <c r="K761" s="41">
        <f>IF(AND(H761= "",I761= ""), 0, ROUND(ROUND(J761, 2) * ROUND(IF(I761="",H761,I761),  0), 2))</f>
        <v/>
      </c>
      <c r="L761" s="7"/>
      <c r="N761" s="42">
        <v>0.2</v>
      </c>
      <c r="R761" s="7">
        <v>406</v>
      </c>
    </row>
    <row r="762" spans="1:18" hidden="1">
      <c r="A762" s="7" t="s">
        <v>51</v>
      </c>
    </row>
    <row r="763" spans="1:18" hidden="1">
      <c r="A763" s="7" t="s">
        <v>65</v>
      </c>
    </row>
    <row r="764" spans="1:18">
      <c r="A764" s="7">
        <v>8</v>
      </c>
      <c r="B764" s="35" t="s">
        <v>530</v>
      </c>
      <c r="C764" s="35"/>
      <c r="D764" s="56" t="s">
        <v>531</v>
      </c>
      <c r="E764" s="56"/>
      <c r="F764" s="56"/>
      <c r="K764" s="57"/>
      <c r="L764" s="7"/>
    </row>
    <row r="765" spans="1:18">
      <c r="A765" s="7">
        <v>9</v>
      </c>
      <c r="B765" s="35" t="s">
        <v>532</v>
      </c>
      <c r="C765" s="35"/>
      <c r="D765" s="36" t="s">
        <v>163</v>
      </c>
      <c r="E765" s="37"/>
      <c r="F765" s="37"/>
      <c r="G765" s="38" t="s">
        <v>49</v>
      </c>
      <c r="H765" s="39">
        <v>1</v>
      </c>
      <c r="I765" s="39"/>
      <c r="J765" s="40"/>
      <c r="K765" s="41">
        <f>IF(AND(H765= "",I765= ""), 0, ROUND(ROUND(J765, 2) * ROUND(IF(I765="",H765,I765),  0), 2))</f>
        <v/>
      </c>
      <c r="L765" s="7"/>
      <c r="N765" s="42">
        <v>0.2</v>
      </c>
      <c r="R765" s="7">
        <v>406</v>
      </c>
    </row>
    <row r="766" spans="1:18" hidden="1">
      <c r="A766" s="7" t="s">
        <v>51</v>
      </c>
    </row>
    <row r="767" spans="1:18">
      <c r="A767" s="7">
        <v>9</v>
      </c>
      <c r="B767" s="35" t="s">
        <v>533</v>
      </c>
      <c r="C767" s="35"/>
      <c r="D767" s="36" t="s">
        <v>119</v>
      </c>
      <c r="E767" s="37"/>
      <c r="F767" s="37"/>
      <c r="G767" s="38" t="s">
        <v>13</v>
      </c>
      <c r="H767" s="39">
        <v>2</v>
      </c>
      <c r="I767" s="39"/>
      <c r="J767" s="40"/>
      <c r="K767" s="41">
        <f>IF(AND(H767= "",I767= ""), 0, ROUND(ROUND(J767, 2) * ROUND(IF(I767="",H767,I767),  0), 2))</f>
        <v/>
      </c>
      <c r="L767" s="7"/>
      <c r="N767" s="42">
        <v>0.2</v>
      </c>
      <c r="R767" s="7">
        <v>406</v>
      </c>
    </row>
    <row r="768" spans="1:18" hidden="1">
      <c r="A768" s="7" t="s">
        <v>51</v>
      </c>
    </row>
    <row r="769" spans="1:18">
      <c r="A769" s="7">
        <v>9</v>
      </c>
      <c r="B769" s="35" t="s">
        <v>534</v>
      </c>
      <c r="C769" s="35"/>
      <c r="D769" s="36" t="s">
        <v>98</v>
      </c>
      <c r="E769" s="37"/>
      <c r="F769" s="37"/>
      <c r="G769" s="38" t="s">
        <v>99</v>
      </c>
      <c r="H769" s="39">
        <v>2</v>
      </c>
      <c r="I769" s="39"/>
      <c r="J769" s="40"/>
      <c r="K769" s="41">
        <f>IF(AND(H769= "",I769= ""), 0, ROUND(ROUND(J769, 2) * ROUND(IF(I769="",H769,I769),  0), 2))</f>
        <v/>
      </c>
      <c r="L769" s="7"/>
      <c r="N769" s="42">
        <v>0.2</v>
      </c>
      <c r="R769" s="7">
        <v>406</v>
      </c>
    </row>
    <row r="770" spans="1:18" hidden="1">
      <c r="A770" s="7" t="s">
        <v>51</v>
      </c>
    </row>
    <row r="771" spans="1:18">
      <c r="A771" s="7">
        <v>9</v>
      </c>
      <c r="B771" s="35" t="s">
        <v>535</v>
      </c>
      <c r="C771" s="35"/>
      <c r="D771" s="36" t="s">
        <v>103</v>
      </c>
      <c r="E771" s="37"/>
      <c r="F771" s="37"/>
      <c r="G771" s="38" t="s">
        <v>13</v>
      </c>
      <c r="H771" s="39">
        <v>1</v>
      </c>
      <c r="I771" s="39"/>
      <c r="J771" s="40"/>
      <c r="K771" s="41">
        <f>IF(AND(H771= "",I771= ""), 0, ROUND(ROUND(J771, 2) * ROUND(IF(I771="",H771,I771),  0), 2))</f>
        <v/>
      </c>
      <c r="L771" s="7"/>
      <c r="N771" s="42">
        <v>0.2</v>
      </c>
      <c r="R771" s="7">
        <v>406</v>
      </c>
    </row>
    <row r="772" spans="1:18" hidden="1">
      <c r="A772" s="7" t="s">
        <v>51</v>
      </c>
    </row>
    <row r="773" spans="1:18">
      <c r="A773" s="7">
        <v>9</v>
      </c>
      <c r="B773" s="35" t="s">
        <v>536</v>
      </c>
      <c r="C773" s="35"/>
      <c r="D773" s="36" t="s">
        <v>159</v>
      </c>
      <c r="E773" s="37"/>
      <c r="F773" s="37"/>
      <c r="G773" s="38" t="s">
        <v>99</v>
      </c>
      <c r="H773" s="39">
        <v>1</v>
      </c>
      <c r="I773" s="39"/>
      <c r="J773" s="40"/>
      <c r="K773" s="41">
        <f>IF(AND(H773= "",I773= ""), 0, ROUND(ROUND(J773, 2) * ROUND(IF(I773="",H773,I773),  0), 2))</f>
        <v/>
      </c>
      <c r="L773" s="7"/>
      <c r="N773" s="42">
        <v>0.2</v>
      </c>
      <c r="R773" s="7">
        <v>406</v>
      </c>
    </row>
    <row r="774" spans="1:18" hidden="1">
      <c r="A774" s="7" t="s">
        <v>51</v>
      </c>
    </row>
    <row r="775" spans="1:18" hidden="1">
      <c r="A775" s="7" t="s">
        <v>65</v>
      </c>
    </row>
    <row r="776" spans="1:18">
      <c r="A776" s="7">
        <v>8</v>
      </c>
      <c r="B776" s="35" t="s">
        <v>537</v>
      </c>
      <c r="C776" s="35"/>
      <c r="D776" s="56" t="s">
        <v>538</v>
      </c>
      <c r="E776" s="56"/>
      <c r="F776" s="56"/>
      <c r="K776" s="57"/>
      <c r="L776" s="7"/>
    </row>
    <row r="777" spans="1:18">
      <c r="A777" s="7">
        <v>9</v>
      </c>
      <c r="B777" s="35" t="s">
        <v>539</v>
      </c>
      <c r="C777" s="35"/>
      <c r="D777" s="36" t="s">
        <v>163</v>
      </c>
      <c r="E777" s="37"/>
      <c r="F777" s="37"/>
      <c r="G777" s="38" t="s">
        <v>49</v>
      </c>
      <c r="H777" s="39">
        <v>1</v>
      </c>
      <c r="I777" s="39"/>
      <c r="J777" s="40"/>
      <c r="K777" s="41">
        <f>IF(AND(H777= "",I777= ""), 0, ROUND(ROUND(J777, 2) * ROUND(IF(I777="",H777,I777),  0), 2))</f>
        <v/>
      </c>
      <c r="L777" s="7"/>
      <c r="N777" s="42">
        <v>0.2</v>
      </c>
      <c r="R777" s="7">
        <v>406</v>
      </c>
    </row>
    <row r="778" spans="1:18" hidden="1">
      <c r="A778" s="7" t="s">
        <v>51</v>
      </c>
    </row>
    <row r="779" spans="1:18">
      <c r="A779" s="7">
        <v>9</v>
      </c>
      <c r="B779" s="35" t="s">
        <v>540</v>
      </c>
      <c r="C779" s="35"/>
      <c r="D779" s="36" t="s">
        <v>119</v>
      </c>
      <c r="E779" s="37"/>
      <c r="F779" s="37"/>
      <c r="G779" s="38" t="s">
        <v>13</v>
      </c>
      <c r="H779" s="39">
        <v>1</v>
      </c>
      <c r="I779" s="39"/>
      <c r="J779" s="40"/>
      <c r="K779" s="41">
        <f>IF(AND(H779= "",I779= ""), 0, ROUND(ROUND(J779, 2) * ROUND(IF(I779="",H779,I779),  0), 2))</f>
        <v/>
      </c>
      <c r="L779" s="7"/>
      <c r="N779" s="42">
        <v>0.2</v>
      </c>
      <c r="R779" s="7">
        <v>406</v>
      </c>
    </row>
    <row r="780" spans="1:18" hidden="1">
      <c r="A780" s="7" t="s">
        <v>51</v>
      </c>
    </row>
    <row r="781" spans="1:18">
      <c r="A781" s="7">
        <v>9</v>
      </c>
      <c r="B781" s="35" t="s">
        <v>541</v>
      </c>
      <c r="C781" s="35"/>
      <c r="D781" s="36" t="s">
        <v>98</v>
      </c>
      <c r="E781" s="37"/>
      <c r="F781" s="37"/>
      <c r="G781" s="38" t="s">
        <v>99</v>
      </c>
      <c r="H781" s="39">
        <v>1</v>
      </c>
      <c r="I781" s="39"/>
      <c r="J781" s="40"/>
      <c r="K781" s="41">
        <f>IF(AND(H781= "",I781= ""), 0, ROUND(ROUND(J781, 2) * ROUND(IF(I781="",H781,I781),  0), 2))</f>
        <v/>
      </c>
      <c r="L781" s="7"/>
      <c r="N781" s="42">
        <v>0.2</v>
      </c>
      <c r="R781" s="7">
        <v>406</v>
      </c>
    </row>
    <row r="782" spans="1:18" hidden="1">
      <c r="A782" s="7" t="s">
        <v>51</v>
      </c>
    </row>
    <row r="783" spans="1:18">
      <c r="A783" s="7">
        <v>9</v>
      </c>
      <c r="B783" s="35" t="s">
        <v>542</v>
      </c>
      <c r="C783" s="35"/>
      <c r="D783" s="36" t="s">
        <v>103</v>
      </c>
      <c r="E783" s="37"/>
      <c r="F783" s="37"/>
      <c r="G783" s="38" t="s">
        <v>13</v>
      </c>
      <c r="H783" s="39">
        <v>1</v>
      </c>
      <c r="I783" s="39"/>
      <c r="J783" s="40"/>
      <c r="K783" s="41">
        <f>IF(AND(H783= "",I783= ""), 0, ROUND(ROUND(J783, 2) * ROUND(IF(I783="",H783,I783),  0), 2))</f>
        <v/>
      </c>
      <c r="L783" s="7"/>
      <c r="N783" s="42">
        <v>0.2</v>
      </c>
      <c r="R783" s="7">
        <v>406</v>
      </c>
    </row>
    <row r="784" spans="1:18" hidden="1">
      <c r="A784" s="7" t="s">
        <v>51</v>
      </c>
    </row>
    <row r="785" spans="1:18">
      <c r="A785" s="7">
        <v>9</v>
      </c>
      <c r="B785" s="35" t="s">
        <v>543</v>
      </c>
      <c r="C785" s="35"/>
      <c r="D785" s="36" t="s">
        <v>159</v>
      </c>
      <c r="E785" s="37"/>
      <c r="F785" s="37"/>
      <c r="G785" s="38" t="s">
        <v>99</v>
      </c>
      <c r="H785" s="39">
        <v>1</v>
      </c>
      <c r="I785" s="39"/>
      <c r="J785" s="40"/>
      <c r="K785" s="41">
        <f>IF(AND(H785= "",I785= ""), 0, ROUND(ROUND(J785, 2) * ROUND(IF(I785="",H785,I785),  0), 2))</f>
        <v/>
      </c>
      <c r="L785" s="7"/>
      <c r="N785" s="42">
        <v>0.2</v>
      </c>
      <c r="R785" s="7">
        <v>406</v>
      </c>
    </row>
    <row r="786" spans="1:18" hidden="1">
      <c r="A786" s="7" t="s">
        <v>51</v>
      </c>
    </row>
    <row r="787" spans="1:18">
      <c r="A787" s="7">
        <v>9</v>
      </c>
      <c r="B787" s="35" t="s">
        <v>544</v>
      </c>
      <c r="C787" s="35"/>
      <c r="D787" s="36" t="s">
        <v>101</v>
      </c>
      <c r="E787" s="37"/>
      <c r="F787" s="37"/>
      <c r="G787" s="38" t="s">
        <v>99</v>
      </c>
      <c r="H787" s="39">
        <v>1</v>
      </c>
      <c r="I787" s="39"/>
      <c r="J787" s="40"/>
      <c r="K787" s="41">
        <f>IF(AND(H787= "",I787= ""), 0, ROUND(ROUND(J787, 2) * ROUND(IF(I787="",H787,I787),  0), 2))</f>
        <v/>
      </c>
      <c r="L787" s="7"/>
      <c r="N787" s="42">
        <v>0.2</v>
      </c>
      <c r="R787" s="7">
        <v>406</v>
      </c>
    </row>
    <row r="788" spans="1:18" hidden="1">
      <c r="A788" s="7" t="s">
        <v>51</v>
      </c>
    </row>
    <row r="789" spans="1:18" hidden="1">
      <c r="A789" s="7" t="s">
        <v>65</v>
      </c>
    </row>
    <row r="790" spans="1:18">
      <c r="A790" s="7">
        <v>8</v>
      </c>
      <c r="B790" s="35" t="s">
        <v>545</v>
      </c>
      <c r="C790" s="35"/>
      <c r="D790" s="56" t="s">
        <v>546</v>
      </c>
      <c r="E790" s="56"/>
      <c r="F790" s="56"/>
      <c r="K790" s="57"/>
      <c r="L790" s="7"/>
    </row>
    <row r="791" spans="1:18">
      <c r="A791" s="7">
        <v>9</v>
      </c>
      <c r="B791" s="35" t="s">
        <v>547</v>
      </c>
      <c r="C791" s="35"/>
      <c r="D791" s="36" t="s">
        <v>548</v>
      </c>
      <c r="E791" s="37"/>
      <c r="F791" s="37"/>
      <c r="G791" s="38" t="s">
        <v>99</v>
      </c>
      <c r="H791" s="39">
        <v>1</v>
      </c>
      <c r="I791" s="39"/>
      <c r="J791" s="40"/>
      <c r="K791" s="41">
        <f>IF(AND(H791= "",I791= ""), 0, ROUND(ROUND(J791, 2) * ROUND(IF(I791="",H791,I791),  0), 2))</f>
        <v/>
      </c>
      <c r="L791" s="7"/>
      <c r="N791" s="42">
        <v>0.2</v>
      </c>
      <c r="R791" s="7">
        <v>406</v>
      </c>
    </row>
    <row r="792" spans="1:18" hidden="1">
      <c r="A792" s="7" t="s">
        <v>51</v>
      </c>
    </row>
    <row r="793" spans="1:18">
      <c r="A793" s="7">
        <v>9</v>
      </c>
      <c r="B793" s="35" t="s">
        <v>549</v>
      </c>
      <c r="C793" s="35"/>
      <c r="D793" s="36" t="s">
        <v>137</v>
      </c>
      <c r="E793" s="37"/>
      <c r="F793" s="37"/>
      <c r="G793" s="38" t="s">
        <v>13</v>
      </c>
      <c r="H793" s="39">
        <v>4</v>
      </c>
      <c r="I793" s="39"/>
      <c r="J793" s="40"/>
      <c r="K793" s="41">
        <f>IF(AND(H793= "",I793= ""), 0, ROUND(ROUND(J793, 2) * ROUND(IF(I793="",H793,I793),  0), 2))</f>
        <v/>
      </c>
      <c r="L793" s="7"/>
      <c r="N793" s="42">
        <v>0.2</v>
      </c>
      <c r="R793" s="7">
        <v>406</v>
      </c>
    </row>
    <row r="794" spans="1:18" hidden="1">
      <c r="A794" s="7" t="s">
        <v>51</v>
      </c>
    </row>
    <row r="795" spans="1:18">
      <c r="A795" s="7">
        <v>9</v>
      </c>
      <c r="B795" s="35" t="s">
        <v>550</v>
      </c>
      <c r="C795" s="35"/>
      <c r="D795" s="36" t="s">
        <v>123</v>
      </c>
      <c r="E795" s="37"/>
      <c r="F795" s="37"/>
      <c r="G795" s="38" t="s">
        <v>99</v>
      </c>
      <c r="H795" s="39">
        <v>1</v>
      </c>
      <c r="I795" s="39"/>
      <c r="J795" s="40"/>
      <c r="K795" s="41">
        <f>IF(AND(H795= "",I795= ""), 0, ROUND(ROUND(J795, 2) * ROUND(IF(I795="",H795,I795),  0), 2))</f>
        <v/>
      </c>
      <c r="L795" s="7"/>
      <c r="N795" s="42">
        <v>0.2</v>
      </c>
      <c r="R795" s="7">
        <v>406</v>
      </c>
    </row>
    <row r="796" spans="1:18" hidden="1">
      <c r="A796" s="7" t="s">
        <v>51</v>
      </c>
    </row>
    <row r="797" spans="1:18">
      <c r="A797" s="7">
        <v>9</v>
      </c>
      <c r="B797" s="35" t="s">
        <v>551</v>
      </c>
      <c r="C797" s="35"/>
      <c r="D797" s="36" t="s">
        <v>101</v>
      </c>
      <c r="E797" s="37"/>
      <c r="F797" s="37"/>
      <c r="G797" s="38" t="s">
        <v>99</v>
      </c>
      <c r="H797" s="39">
        <v>2</v>
      </c>
      <c r="I797" s="39"/>
      <c r="J797" s="40"/>
      <c r="K797" s="41">
        <f>IF(AND(H797= "",I797= ""), 0, ROUND(ROUND(J797, 2) * ROUND(IF(I797="",H797,I797),  0), 2))</f>
        <v/>
      </c>
      <c r="L797" s="7"/>
      <c r="N797" s="42">
        <v>0.2</v>
      </c>
      <c r="R797" s="7">
        <v>406</v>
      </c>
    </row>
    <row r="798" spans="1:18" hidden="1">
      <c r="A798" s="7" t="s">
        <v>51</v>
      </c>
    </row>
    <row r="799" spans="1:18" hidden="1">
      <c r="A799" s="7" t="s">
        <v>65</v>
      </c>
    </row>
    <row r="800" spans="1:18">
      <c r="A800" s="7">
        <v>8</v>
      </c>
      <c r="B800" s="35" t="s">
        <v>552</v>
      </c>
      <c r="C800" s="35"/>
      <c r="D800" s="56" t="s">
        <v>553</v>
      </c>
      <c r="E800" s="56"/>
      <c r="F800" s="56"/>
      <c r="K800" s="57"/>
      <c r="L800" s="7"/>
    </row>
    <row r="801" spans="1:18">
      <c r="A801" s="7">
        <v>9</v>
      </c>
      <c r="B801" s="35" t="s">
        <v>554</v>
      </c>
      <c r="C801" s="35"/>
      <c r="D801" s="36" t="s">
        <v>555</v>
      </c>
      <c r="E801" s="37"/>
      <c r="F801" s="37"/>
      <c r="G801" s="38" t="s">
        <v>99</v>
      </c>
      <c r="H801" s="39">
        <v>1</v>
      </c>
      <c r="I801" s="39"/>
      <c r="J801" s="40"/>
      <c r="K801" s="41">
        <f>IF(AND(H801= "",I801= ""), 0, ROUND(ROUND(J801, 2) * ROUND(IF(I801="",H801,I801),  0), 2))</f>
        <v/>
      </c>
      <c r="L801" s="7"/>
      <c r="N801" s="42">
        <v>0.2</v>
      </c>
      <c r="R801" s="7">
        <v>406</v>
      </c>
    </row>
    <row r="802" spans="1:18" hidden="1">
      <c r="A802" s="7" t="s">
        <v>51</v>
      </c>
    </row>
    <row r="803" spans="1:18">
      <c r="A803" s="7">
        <v>9</v>
      </c>
      <c r="B803" s="35" t="s">
        <v>556</v>
      </c>
      <c r="C803" s="35"/>
      <c r="D803" s="36" t="s">
        <v>137</v>
      </c>
      <c r="E803" s="37"/>
      <c r="F803" s="37"/>
      <c r="G803" s="38" t="s">
        <v>13</v>
      </c>
      <c r="H803" s="39">
        <v>1</v>
      </c>
      <c r="I803" s="39"/>
      <c r="J803" s="40"/>
      <c r="K803" s="41">
        <f>IF(AND(H803= "",I803= ""), 0, ROUND(ROUND(J803, 2) * ROUND(IF(I803="",H803,I803),  0), 2))</f>
        <v/>
      </c>
      <c r="L803" s="7"/>
      <c r="N803" s="42">
        <v>0.2</v>
      </c>
      <c r="R803" s="7">
        <v>406</v>
      </c>
    </row>
    <row r="804" spans="1:18" hidden="1">
      <c r="A804" s="7" t="s">
        <v>51</v>
      </c>
    </row>
    <row r="805" spans="1:18">
      <c r="A805" s="7">
        <v>9</v>
      </c>
      <c r="B805" s="35" t="s">
        <v>557</v>
      </c>
      <c r="C805" s="35"/>
      <c r="D805" s="36" t="s">
        <v>101</v>
      </c>
      <c r="E805" s="37"/>
      <c r="F805" s="37"/>
      <c r="G805" s="38" t="s">
        <v>99</v>
      </c>
      <c r="H805" s="39">
        <v>1</v>
      </c>
      <c r="I805" s="39"/>
      <c r="J805" s="40"/>
      <c r="K805" s="41">
        <f>IF(AND(H805= "",I805= ""), 0, ROUND(ROUND(J805, 2) * ROUND(IF(I805="",H805,I805),  0), 2))</f>
        <v/>
      </c>
      <c r="L805" s="7"/>
      <c r="N805" s="42">
        <v>0.2</v>
      </c>
      <c r="R805" s="7">
        <v>406</v>
      </c>
    </row>
    <row r="806" spans="1:18" hidden="1">
      <c r="A806" s="7" t="s">
        <v>51</v>
      </c>
    </row>
    <row r="807" spans="1:18" hidden="1">
      <c r="A807" s="7" t="s">
        <v>65</v>
      </c>
    </row>
    <row r="808" spans="1:18">
      <c r="A808" s="7">
        <v>8</v>
      </c>
      <c r="B808" s="35" t="s">
        <v>558</v>
      </c>
      <c r="C808" s="35"/>
      <c r="D808" s="56" t="s">
        <v>559</v>
      </c>
      <c r="E808" s="56"/>
      <c r="F808" s="56"/>
      <c r="K808" s="57"/>
      <c r="L808" s="7"/>
    </row>
    <row r="809" spans="1:18">
      <c r="A809" s="7">
        <v>9</v>
      </c>
      <c r="B809" s="35" t="s">
        <v>560</v>
      </c>
      <c r="C809" s="35"/>
      <c r="D809" s="36" t="s">
        <v>96</v>
      </c>
      <c r="E809" s="37"/>
      <c r="F809" s="37"/>
      <c r="G809" s="38" t="s">
        <v>13</v>
      </c>
      <c r="H809" s="39">
        <v>3</v>
      </c>
      <c r="I809" s="39"/>
      <c r="J809" s="40"/>
      <c r="K809" s="41">
        <f>IF(AND(H809= "",I809= ""), 0, ROUND(ROUND(J809, 2) * ROUND(IF(I809="",H809,I809),  0), 2))</f>
        <v/>
      </c>
      <c r="L809" s="7"/>
      <c r="N809" s="42">
        <v>0.2</v>
      </c>
      <c r="R809" s="7">
        <v>406</v>
      </c>
    </row>
    <row r="810" spans="1:18" hidden="1">
      <c r="A810" s="7" t="s">
        <v>51</v>
      </c>
    </row>
    <row r="811" spans="1:18" hidden="1">
      <c r="A811" s="7" t="s">
        <v>65</v>
      </c>
    </row>
    <row r="812" spans="1:18" hidden="1">
      <c r="A812" s="7" t="s">
        <v>68</v>
      </c>
    </row>
    <row r="813" spans="1:18" hidden="1">
      <c r="A813" s="7" t="s">
        <v>46</v>
      </c>
    </row>
    <row r="814" spans="1:18">
      <c r="A814" s="7" t="s">
        <v>54</v>
      </c>
      <c r="B814" s="37"/>
      <c r="C814" s="37"/>
      <c r="K814" s="37"/>
    </row>
    <row r="815" spans="1:18" ht="25.5" customHeight="1">
      <c r="B815" s="37"/>
      <c r="C815" s="37"/>
      <c r="D815" s="43" t="s">
        <v>90</v>
      </c>
      <c r="E815" s="44"/>
      <c r="F815" s="44"/>
      <c r="G815" s="45"/>
      <c r="H815" s="45"/>
      <c r="I815" s="45"/>
      <c r="J815" s="45"/>
      <c r="K815" s="46"/>
    </row>
    <row r="816" spans="1:18">
      <c r="B816" s="37"/>
      <c r="C816" s="37"/>
      <c r="D816" s="47"/>
      <c r="E816" s="7"/>
      <c r="F816" s="7"/>
      <c r="G816" s="7"/>
      <c r="H816" s="7"/>
      <c r="I816" s="7"/>
      <c r="J816" s="7"/>
      <c r="K816" s="8"/>
    </row>
    <row r="817" spans="1:18">
      <c r="B817" s="37"/>
      <c r="C817" s="37"/>
      <c r="D817" s="48" t="s">
        <v>55</v>
      </c>
      <c r="E817" s="49"/>
      <c r="F817" s="49"/>
      <c r="G817" s="50">
        <f>SUMIF(L84:L814, IF(L83="","",L83), K84:K814)</f>
        <v/>
      </c>
      <c r="H817" s="50"/>
      <c r="I817" s="50"/>
      <c r="J817" s="50"/>
      <c r="K817" s="51"/>
    </row>
    <row r="818" spans="1:18" hidden="1">
      <c r="B818" s="37"/>
      <c r="C818" s="37"/>
      <c r="D818" s="52" t="s">
        <v>56</v>
      </c>
      <c r="E818" s="53"/>
      <c r="F818" s="53"/>
      <c r="G818" s="54">
        <f>ROUND(SUMIF(L84:L814, IF(L83="","",L83), K84:K814) * 0.2, 2)</f>
        <v/>
      </c>
      <c r="H818" s="54"/>
      <c r="I818" s="54"/>
      <c r="J818" s="54"/>
      <c r="K818" s="55"/>
    </row>
    <row r="819" spans="1:18" hidden="1">
      <c r="B819" s="37"/>
      <c r="C819" s="37"/>
      <c r="D819" s="48" t="s">
        <v>57</v>
      </c>
      <c r="E819" s="49"/>
      <c r="F819" s="49"/>
      <c r="G819" s="50">
        <f>SUM(G817:G818)</f>
        <v/>
      </c>
      <c r="H819" s="50"/>
      <c r="I819" s="50"/>
      <c r="J819" s="50"/>
      <c r="K819" s="51"/>
    </row>
    <row r="820" spans="1:18">
      <c r="A820" s="7">
        <v>4</v>
      </c>
      <c r="B820" s="30" t="s">
        <v>561</v>
      </c>
      <c r="C820" s="30"/>
      <c r="D820" s="33" t="s">
        <v>562</v>
      </c>
      <c r="E820" s="33"/>
      <c r="F820" s="33"/>
      <c r="G820" s="33"/>
      <c r="H820" s="33"/>
      <c r="I820" s="33"/>
      <c r="J820" s="33"/>
      <c r="K820" s="34"/>
      <c r="L820" s="7"/>
    </row>
    <row r="821" spans="1:18" hidden="1">
      <c r="A821" s="7" t="s">
        <v>46</v>
      </c>
    </row>
    <row r="822" spans="1:18" hidden="1">
      <c r="A822" s="7" t="s">
        <v>46</v>
      </c>
    </row>
    <row r="823" spans="1:18" hidden="1">
      <c r="A823" s="7" t="s">
        <v>46</v>
      </c>
    </row>
    <row r="824" spans="1:18" hidden="1">
      <c r="A824" s="7" t="s">
        <v>46</v>
      </c>
    </row>
    <row r="825" spans="1:18">
      <c r="A825" s="7">
        <v>5</v>
      </c>
      <c r="B825" s="30" t="s">
        <v>563</v>
      </c>
      <c r="C825" s="30"/>
      <c r="D825" s="58" t="s">
        <v>564</v>
      </c>
      <c r="E825" s="58"/>
      <c r="F825" s="58"/>
      <c r="G825" s="58"/>
      <c r="H825" s="58"/>
      <c r="I825" s="58"/>
      <c r="J825" s="58"/>
      <c r="K825" s="59"/>
      <c r="L825" s="7"/>
    </row>
    <row r="826" spans="1:18" hidden="1">
      <c r="A826" s="7" t="s">
        <v>565</v>
      </c>
    </row>
    <row r="827" spans="1:18" hidden="1">
      <c r="A827" s="62" t="s">
        <v>566</v>
      </c>
    </row>
    <row r="828" spans="1:18" hidden="1">
      <c r="A828" s="7" t="s">
        <v>565</v>
      </c>
    </row>
    <row r="829" spans="1:18" hidden="1">
      <c r="A829" s="7" t="s">
        <v>565</v>
      </c>
    </row>
    <row r="830" spans="1:18" hidden="1">
      <c r="A830" s="7" t="s">
        <v>565</v>
      </c>
    </row>
    <row r="831" spans="1:18">
      <c r="A831" s="7">
        <v>9</v>
      </c>
      <c r="B831" s="35" t="s">
        <v>567</v>
      </c>
      <c r="C831" s="35"/>
      <c r="D831" s="36" t="s">
        <v>568</v>
      </c>
      <c r="E831" s="37"/>
      <c r="F831" s="37"/>
      <c r="G831" s="38" t="s">
        <v>13</v>
      </c>
      <c r="H831" s="39">
        <v>1</v>
      </c>
      <c r="I831" s="39"/>
      <c r="J831" s="40"/>
      <c r="K831" s="41">
        <f>IF(AND(H831= "",I831= ""), 0, ROUND(ROUND(J831, 2) * ROUND(IF(I831="",H831,I831),  0), 2))</f>
        <v/>
      </c>
      <c r="L831" s="7"/>
      <c r="N831" s="42">
        <v>0.2</v>
      </c>
      <c r="R831" s="7">
        <v>406</v>
      </c>
    </row>
    <row r="832" spans="1:18" hidden="1">
      <c r="A832" s="7" t="s">
        <v>51</v>
      </c>
    </row>
    <row r="833" spans="1:18" hidden="1">
      <c r="A833" s="7" t="s">
        <v>565</v>
      </c>
    </row>
    <row r="834" spans="1:18" hidden="1">
      <c r="A834" s="7" t="s">
        <v>68</v>
      </c>
    </row>
    <row r="835" spans="1:18">
      <c r="A835" s="7">
        <v>5</v>
      </c>
      <c r="B835" s="30" t="s">
        <v>569</v>
      </c>
      <c r="C835" s="30"/>
      <c r="D835" s="58" t="s">
        <v>570</v>
      </c>
      <c r="E835" s="58"/>
      <c r="F835" s="58"/>
      <c r="G835" s="58"/>
      <c r="H835" s="58"/>
      <c r="I835" s="58"/>
      <c r="J835" s="58"/>
      <c r="K835" s="59"/>
      <c r="L835" s="7"/>
    </row>
    <row r="836" spans="1:18" hidden="1">
      <c r="A836" s="7" t="s">
        <v>565</v>
      </c>
    </row>
    <row r="837" spans="1:18">
      <c r="A837" s="7">
        <v>9</v>
      </c>
      <c r="B837" s="35" t="s">
        <v>571</v>
      </c>
      <c r="C837" s="35"/>
      <c r="D837" s="36" t="s">
        <v>572</v>
      </c>
      <c r="E837" s="37"/>
      <c r="F837" s="37"/>
      <c r="G837" s="38" t="s">
        <v>13</v>
      </c>
      <c r="H837" s="39">
        <v>1</v>
      </c>
      <c r="I837" s="39"/>
      <c r="J837" s="40"/>
      <c r="K837" s="41">
        <f>IF(AND(H837= "",I837= ""), 0, ROUND(ROUND(J837, 2) * ROUND(IF(I837="",H837,I837),  0), 2))</f>
        <v/>
      </c>
      <c r="L837" s="7"/>
      <c r="N837" s="42">
        <v>0.2</v>
      </c>
      <c r="R837" s="7">
        <v>406</v>
      </c>
    </row>
    <row r="838" spans="1:18" hidden="1">
      <c r="A838" s="7" t="s">
        <v>51</v>
      </c>
    </row>
    <row r="839" spans="1:18" hidden="1">
      <c r="A839" s="7" t="s">
        <v>68</v>
      </c>
    </row>
    <row r="840" spans="1:18">
      <c r="A840" s="7">
        <v>5</v>
      </c>
      <c r="B840" s="30" t="s">
        <v>573</v>
      </c>
      <c r="C840" s="30"/>
      <c r="D840" s="58" t="s">
        <v>574</v>
      </c>
      <c r="E840" s="58"/>
      <c r="F840" s="58"/>
      <c r="G840" s="58"/>
      <c r="H840" s="58"/>
      <c r="I840" s="58"/>
      <c r="J840" s="58"/>
      <c r="K840" s="59"/>
      <c r="L840" s="7"/>
    </row>
    <row r="841" spans="1:18" hidden="1">
      <c r="A841" s="7" t="s">
        <v>565</v>
      </c>
    </row>
    <row r="842" spans="1:18" hidden="1">
      <c r="A842" s="7" t="s">
        <v>565</v>
      </c>
    </row>
    <row r="843" spans="1:18">
      <c r="A843" s="7">
        <v>9</v>
      </c>
      <c r="B843" s="35" t="s">
        <v>575</v>
      </c>
      <c r="C843" s="35"/>
      <c r="D843" s="36" t="s">
        <v>574</v>
      </c>
      <c r="E843" s="37"/>
      <c r="F843" s="37"/>
      <c r="G843" s="38" t="s">
        <v>99</v>
      </c>
      <c r="H843" s="39">
        <v>124</v>
      </c>
      <c r="I843" s="39"/>
      <c r="J843" s="40"/>
      <c r="K843" s="41">
        <f>IF(AND(H843= "",I843= ""), 0, ROUND(ROUND(J843, 2) * ROUND(IF(I843="",H843,I843),  0), 2))</f>
        <v/>
      </c>
      <c r="L843" s="7"/>
      <c r="N843" s="42">
        <v>0.2</v>
      </c>
      <c r="R843" s="7">
        <v>406</v>
      </c>
    </row>
    <row r="844" spans="1:18" hidden="1">
      <c r="A844" s="7" t="s">
        <v>576</v>
      </c>
    </row>
    <row r="845" spans="1:18" hidden="1">
      <c r="A845" s="7" t="s">
        <v>576</v>
      </c>
    </row>
    <row r="846" spans="1:18" hidden="1">
      <c r="A846" s="7" t="s">
        <v>576</v>
      </c>
    </row>
    <row r="847" spans="1:18" hidden="1">
      <c r="A847" s="7" t="s">
        <v>576</v>
      </c>
    </row>
    <row r="848" spans="1:18" hidden="1">
      <c r="A848" s="7" t="s">
        <v>576</v>
      </c>
    </row>
    <row r="849" spans="1:18" hidden="1">
      <c r="A849" s="7" t="s">
        <v>576</v>
      </c>
    </row>
    <row r="850" spans="1:18" hidden="1">
      <c r="A850" s="7" t="s">
        <v>576</v>
      </c>
    </row>
    <row r="851" spans="1:18" hidden="1">
      <c r="A851" s="7" t="s">
        <v>51</v>
      </c>
    </row>
    <row r="852" spans="1:18">
      <c r="A852" s="7">
        <v>9</v>
      </c>
      <c r="B852" s="35" t="s">
        <v>577</v>
      </c>
      <c r="C852" s="35"/>
      <c r="D852" s="36" t="s">
        <v>578</v>
      </c>
      <c r="E852" s="37"/>
      <c r="F852" s="37"/>
      <c r="G852" s="38" t="s">
        <v>13</v>
      </c>
      <c r="H852" s="39">
        <v>16</v>
      </c>
      <c r="I852" s="39"/>
      <c r="J852" s="40"/>
      <c r="K852" s="41">
        <f>IF(AND(H852= "",I852= ""), 0, ROUND(ROUND(J852, 2) * ROUND(IF(I852="",H852,I852),  0), 2))</f>
        <v/>
      </c>
      <c r="L852" s="7"/>
      <c r="N852" s="42">
        <v>0.2</v>
      </c>
      <c r="R852" s="7">
        <v>406</v>
      </c>
    </row>
    <row r="853" spans="1:18" hidden="1">
      <c r="A853" s="7" t="s">
        <v>51</v>
      </c>
    </row>
    <row r="854" spans="1:18" hidden="1">
      <c r="A854" s="7" t="s">
        <v>68</v>
      </c>
    </row>
    <row r="855" spans="1:18">
      <c r="A855" s="7">
        <v>5</v>
      </c>
      <c r="B855" s="30" t="s">
        <v>579</v>
      </c>
      <c r="C855" s="30"/>
      <c r="D855" s="58" t="s">
        <v>580</v>
      </c>
      <c r="E855" s="58"/>
      <c r="F855" s="58"/>
      <c r="G855" s="58"/>
      <c r="H855" s="58"/>
      <c r="I855" s="58"/>
      <c r="J855" s="58"/>
      <c r="K855" s="59"/>
      <c r="L855" s="7"/>
    </row>
    <row r="856" spans="1:18" hidden="1">
      <c r="A856" s="7" t="s">
        <v>565</v>
      </c>
    </row>
    <row r="857" spans="1:18" hidden="1">
      <c r="A857" s="7" t="s">
        <v>565</v>
      </c>
    </row>
    <row r="858" spans="1:18" hidden="1">
      <c r="A858" s="7" t="s">
        <v>565</v>
      </c>
    </row>
    <row r="859" spans="1:18">
      <c r="A859" s="7">
        <v>9</v>
      </c>
      <c r="B859" s="35" t="s">
        <v>581</v>
      </c>
      <c r="C859" s="35"/>
      <c r="D859" s="36" t="s">
        <v>582</v>
      </c>
      <c r="E859" s="37"/>
      <c r="F859" s="37"/>
      <c r="G859" s="38" t="s">
        <v>13</v>
      </c>
      <c r="H859" s="39">
        <v>124</v>
      </c>
      <c r="I859" s="39"/>
      <c r="J859" s="40"/>
      <c r="K859" s="41">
        <f>IF(AND(H859= "",I859= ""), 0, ROUND(ROUND(J859, 2) * ROUND(IF(I859="",H859,I859),  0), 2))</f>
        <v/>
      </c>
      <c r="L859" s="7"/>
      <c r="N859" s="42">
        <v>0.2</v>
      </c>
      <c r="R859" s="7">
        <v>406</v>
      </c>
    </row>
    <row r="860" spans="1:18" hidden="1">
      <c r="A860" s="7" t="s">
        <v>51</v>
      </c>
    </row>
    <row r="861" spans="1:18">
      <c r="A861" s="7">
        <v>9</v>
      </c>
      <c r="B861" s="35" t="s">
        <v>583</v>
      </c>
      <c r="C861" s="35"/>
      <c r="D861" s="36" t="s">
        <v>578</v>
      </c>
      <c r="E861" s="37"/>
      <c r="F861" s="37"/>
      <c r="G861" s="38" t="s">
        <v>13</v>
      </c>
      <c r="H861" s="39">
        <v>16</v>
      </c>
      <c r="I861" s="39"/>
      <c r="J861" s="40"/>
      <c r="K861" s="41">
        <f>IF(AND(H861= "",I861= ""), 0, ROUND(ROUND(J861, 2) * ROUND(IF(I861="",H861,I861),  0), 2))</f>
        <v/>
      </c>
      <c r="L861" s="7"/>
      <c r="N861" s="42">
        <v>0.2</v>
      </c>
      <c r="R861" s="7">
        <v>406</v>
      </c>
    </row>
    <row r="862" spans="1:18" hidden="1">
      <c r="A862" s="7" t="s">
        <v>51</v>
      </c>
    </row>
    <row r="863" spans="1:18" hidden="1">
      <c r="A863" s="7" t="s">
        <v>68</v>
      </c>
    </row>
    <row r="864" spans="1:18">
      <c r="A864" s="7">
        <v>5</v>
      </c>
      <c r="B864" s="30" t="s">
        <v>584</v>
      </c>
      <c r="C864" s="30"/>
      <c r="D864" s="58" t="s">
        <v>585</v>
      </c>
      <c r="E864" s="58"/>
      <c r="F864" s="58"/>
      <c r="G864" s="58"/>
      <c r="H864" s="58"/>
      <c r="I864" s="58"/>
      <c r="J864" s="58"/>
      <c r="K864" s="59"/>
      <c r="L864" s="7"/>
    </row>
    <row r="865" spans="1:18" hidden="1">
      <c r="A865" s="7" t="s">
        <v>565</v>
      </c>
    </row>
    <row r="866" spans="1:18" hidden="1">
      <c r="A866" s="7" t="s">
        <v>565</v>
      </c>
    </row>
    <row r="867" spans="1:18" hidden="1">
      <c r="A867" s="7" t="s">
        <v>565</v>
      </c>
    </row>
    <row r="868" spans="1:18">
      <c r="A868" s="7">
        <v>9</v>
      </c>
      <c r="B868" s="35" t="s">
        <v>586</v>
      </c>
      <c r="C868" s="35"/>
      <c r="D868" s="36" t="s">
        <v>572</v>
      </c>
      <c r="E868" s="37"/>
      <c r="F868" s="37"/>
      <c r="G868" s="38" t="s">
        <v>99</v>
      </c>
      <c r="H868" s="39">
        <v>124</v>
      </c>
      <c r="I868" s="39"/>
      <c r="J868" s="40"/>
      <c r="K868" s="41">
        <f>IF(AND(H868= "",I868= ""), 0, ROUND(ROUND(J868, 2) * ROUND(IF(I868="",H868,I868),  0), 2))</f>
        <v/>
      </c>
      <c r="L868" s="7"/>
      <c r="N868" s="42">
        <v>0.2</v>
      </c>
      <c r="R868" s="7">
        <v>406</v>
      </c>
    </row>
    <row r="869" spans="1:18" hidden="1">
      <c r="A869" s="7" t="s">
        <v>51</v>
      </c>
    </row>
    <row r="870" spans="1:18">
      <c r="A870" s="7">
        <v>9</v>
      </c>
      <c r="B870" s="35" t="s">
        <v>587</v>
      </c>
      <c r="C870" s="35"/>
      <c r="D870" s="36" t="s">
        <v>578</v>
      </c>
      <c r="E870" s="37"/>
      <c r="F870" s="37"/>
      <c r="G870" s="38" t="s">
        <v>13</v>
      </c>
      <c r="H870" s="39">
        <v>16</v>
      </c>
      <c r="I870" s="39"/>
      <c r="J870" s="40"/>
      <c r="K870" s="41">
        <f>IF(AND(H870= "",I870= ""), 0, ROUND(ROUND(J870, 2) * ROUND(IF(I870="",H870,I870),  0), 2))</f>
        <v/>
      </c>
      <c r="L870" s="7"/>
      <c r="N870" s="42">
        <v>0.2</v>
      </c>
      <c r="R870" s="7">
        <v>406</v>
      </c>
    </row>
    <row r="871" spans="1:18" hidden="1">
      <c r="A871" s="7" t="s">
        <v>51</v>
      </c>
    </row>
    <row r="872" spans="1:18" hidden="1">
      <c r="A872" s="7" t="s">
        <v>68</v>
      </c>
    </row>
    <row r="873" spans="1:18">
      <c r="A873" s="7">
        <v>5</v>
      </c>
      <c r="B873" s="30" t="s">
        <v>588</v>
      </c>
      <c r="C873" s="30"/>
      <c r="D873" s="58" t="s">
        <v>589</v>
      </c>
      <c r="E873" s="58"/>
      <c r="F873" s="58"/>
      <c r="G873" s="58"/>
      <c r="H873" s="58"/>
      <c r="I873" s="58"/>
      <c r="J873" s="58"/>
      <c r="K873" s="59"/>
      <c r="L873" s="7"/>
    </row>
    <row r="874" spans="1:18" hidden="1">
      <c r="A874" s="7" t="s">
        <v>565</v>
      </c>
    </row>
    <row r="875" spans="1:18" hidden="1">
      <c r="A875" s="7" t="s">
        <v>565</v>
      </c>
    </row>
    <row r="876" spans="1:18" hidden="1">
      <c r="A876" s="7" t="s">
        <v>565</v>
      </c>
    </row>
    <row r="877" spans="1:18">
      <c r="A877" s="7">
        <v>9</v>
      </c>
      <c r="B877" s="35" t="s">
        <v>590</v>
      </c>
      <c r="C877" s="35"/>
      <c r="D877" s="36" t="s">
        <v>572</v>
      </c>
      <c r="E877" s="37"/>
      <c r="F877" s="37"/>
      <c r="G877" s="38" t="s">
        <v>99</v>
      </c>
      <c r="H877" s="39">
        <v>1</v>
      </c>
      <c r="I877" s="39"/>
      <c r="J877" s="40"/>
      <c r="K877" s="41">
        <f>IF(AND(H877= "",I877= ""), 0, ROUND(ROUND(J877, 2) * ROUND(IF(I877="",H877,I877),  0), 2))</f>
        <v/>
      </c>
      <c r="L877" s="7"/>
      <c r="N877" s="42">
        <v>0.2</v>
      </c>
      <c r="R877" s="7">
        <v>406</v>
      </c>
    </row>
    <row r="878" spans="1:18" hidden="1">
      <c r="A878" s="7" t="s">
        <v>51</v>
      </c>
    </row>
    <row r="879" spans="1:18" hidden="1">
      <c r="A879" s="7" t="s">
        <v>68</v>
      </c>
    </row>
    <row r="880" spans="1:18">
      <c r="A880" s="7" t="s">
        <v>54</v>
      </c>
      <c r="B880" s="37"/>
      <c r="C880" s="37"/>
      <c r="K880" s="37"/>
    </row>
    <row r="881" spans="1:18">
      <c r="B881" s="37"/>
      <c r="C881" s="37"/>
      <c r="D881" s="43" t="s">
        <v>562</v>
      </c>
      <c r="E881" s="44"/>
      <c r="F881" s="44"/>
      <c r="G881" s="45"/>
      <c r="H881" s="45"/>
      <c r="I881" s="45"/>
      <c r="J881" s="45"/>
      <c r="K881" s="46"/>
    </row>
    <row r="882" spans="1:18">
      <c r="B882" s="37"/>
      <c r="C882" s="37"/>
      <c r="D882" s="47"/>
      <c r="E882" s="7"/>
      <c r="F882" s="7"/>
      <c r="G882" s="7"/>
      <c r="H882" s="7"/>
      <c r="I882" s="7"/>
      <c r="J882" s="7"/>
      <c r="K882" s="8"/>
    </row>
    <row r="883" spans="1:18">
      <c r="B883" s="37"/>
      <c r="C883" s="37"/>
      <c r="D883" s="48" t="s">
        <v>55</v>
      </c>
      <c r="E883" s="49"/>
      <c r="F883" s="49"/>
      <c r="G883" s="50">
        <f>SUMIF(L821:L880, IF(L820="","",L820), K821:K880)</f>
        <v/>
      </c>
      <c r="H883" s="50"/>
      <c r="I883" s="50"/>
      <c r="J883" s="50"/>
      <c r="K883" s="51"/>
    </row>
    <row r="884" spans="1:18" hidden="1">
      <c r="B884" s="37"/>
      <c r="C884" s="37"/>
      <c r="D884" s="52" t="s">
        <v>56</v>
      </c>
      <c r="E884" s="53"/>
      <c r="F884" s="53"/>
      <c r="G884" s="54">
        <f>ROUND(SUMIF(L821:L880, IF(L820="","",L820), K821:K880) * 0.2, 2)</f>
        <v/>
      </c>
      <c r="H884" s="54"/>
      <c r="I884" s="54"/>
      <c r="J884" s="54"/>
      <c r="K884" s="55"/>
    </row>
    <row r="885" spans="1:18" hidden="1">
      <c r="B885" s="37"/>
      <c r="C885" s="37"/>
      <c r="D885" s="48" t="s">
        <v>57</v>
      </c>
      <c r="E885" s="49"/>
      <c r="F885" s="49"/>
      <c r="G885" s="50">
        <f>SUM(G883:G884)</f>
        <v/>
      </c>
      <c r="H885" s="50"/>
      <c r="I885" s="50"/>
      <c r="J885" s="50"/>
      <c r="K885" s="51"/>
    </row>
    <row r="886" spans="1:18">
      <c r="A886" s="7">
        <v>4</v>
      </c>
      <c r="B886" s="30" t="s">
        <v>591</v>
      </c>
      <c r="C886" s="30"/>
      <c r="D886" s="33" t="s">
        <v>592</v>
      </c>
      <c r="E886" s="33"/>
      <c r="F886" s="33"/>
      <c r="G886" s="33"/>
      <c r="H886" s="33"/>
      <c r="I886" s="33"/>
      <c r="J886" s="33"/>
      <c r="K886" s="34"/>
      <c r="L886" s="7"/>
    </row>
    <row r="887" spans="1:18" hidden="1">
      <c r="A887" s="7" t="s">
        <v>46</v>
      </c>
    </row>
    <row r="888" spans="1:18" hidden="1">
      <c r="A888" s="7" t="s">
        <v>46</v>
      </c>
    </row>
    <row r="889" spans="1:18">
      <c r="A889" s="7">
        <v>9</v>
      </c>
      <c r="B889" s="35" t="s">
        <v>593</v>
      </c>
      <c r="C889" s="35"/>
      <c r="D889" s="36" t="s">
        <v>594</v>
      </c>
      <c r="E889" s="37"/>
      <c r="F889" s="37"/>
      <c r="G889" s="38" t="s">
        <v>49</v>
      </c>
      <c r="H889" s="39">
        <v>18</v>
      </c>
      <c r="I889" s="39"/>
      <c r="J889" s="40"/>
      <c r="K889" s="41">
        <f>IF(AND(H889= "",I889= ""), 0, ROUND(ROUND(J889, 2) * ROUND(IF(I889="",H889,I889),  0), 2))</f>
        <v/>
      </c>
      <c r="L889" s="7"/>
      <c r="N889" s="42">
        <v>0.2</v>
      </c>
      <c r="R889" s="7">
        <v>406</v>
      </c>
    </row>
    <row r="890" spans="1:18" hidden="1">
      <c r="A890" s="7" t="s">
        <v>576</v>
      </c>
    </row>
    <row r="891" spans="1:18" hidden="1">
      <c r="A891" s="7" t="s">
        <v>595</v>
      </c>
    </row>
    <row r="892" spans="1:18" hidden="1">
      <c r="A892" s="7" t="s">
        <v>51</v>
      </c>
    </row>
    <row r="893" spans="1:18">
      <c r="A893" s="7">
        <v>9</v>
      </c>
      <c r="B893" s="35" t="s">
        <v>596</v>
      </c>
      <c r="C893" s="35"/>
      <c r="D893" s="36" t="s">
        <v>597</v>
      </c>
      <c r="E893" s="37"/>
      <c r="F893" s="37"/>
      <c r="G893" s="38" t="s">
        <v>49</v>
      </c>
      <c r="H893" s="39">
        <v>5</v>
      </c>
      <c r="I893" s="39"/>
      <c r="J893" s="40"/>
      <c r="K893" s="41">
        <f>IF(AND(H893= "",I893= ""), 0, ROUND(ROUND(J893, 2) * ROUND(IF(I893="",H893,I893),  0), 2))</f>
        <v/>
      </c>
      <c r="L893" s="7"/>
      <c r="N893" s="42">
        <v>0.2</v>
      </c>
      <c r="R893" s="7">
        <v>406</v>
      </c>
    </row>
    <row r="894" spans="1:18" hidden="1">
      <c r="A894" s="7" t="s">
        <v>51</v>
      </c>
    </row>
    <row r="895" spans="1:18">
      <c r="A895" s="7">
        <v>9</v>
      </c>
      <c r="B895" s="35" t="s">
        <v>598</v>
      </c>
      <c r="C895" s="35"/>
      <c r="D895" s="36" t="s">
        <v>599</v>
      </c>
      <c r="E895" s="37"/>
      <c r="F895" s="37"/>
      <c r="G895" s="38" t="s">
        <v>49</v>
      </c>
      <c r="H895" s="39">
        <v>4</v>
      </c>
      <c r="I895" s="39"/>
      <c r="J895" s="40"/>
      <c r="K895" s="41">
        <f>IF(AND(H895= "",I895= ""), 0, ROUND(ROUND(J895, 2) * ROUND(IF(I895="",H895,I895),  0), 2))</f>
        <v/>
      </c>
      <c r="L895" s="7"/>
      <c r="N895" s="42">
        <v>0.2</v>
      </c>
      <c r="R895" s="7">
        <v>406</v>
      </c>
    </row>
    <row r="896" spans="1:18" hidden="1">
      <c r="A896" s="7" t="s">
        <v>595</v>
      </c>
    </row>
    <row r="897" spans="1:18" hidden="1">
      <c r="A897" s="7" t="s">
        <v>51</v>
      </c>
    </row>
    <row r="898" spans="1:18">
      <c r="A898" s="7">
        <v>9</v>
      </c>
      <c r="B898" s="35" t="s">
        <v>600</v>
      </c>
      <c r="C898" s="35"/>
      <c r="D898" s="36" t="s">
        <v>601</v>
      </c>
      <c r="E898" s="37"/>
      <c r="F898" s="37"/>
      <c r="G898" s="38" t="s">
        <v>49</v>
      </c>
      <c r="H898" s="39">
        <v>2</v>
      </c>
      <c r="I898" s="39"/>
      <c r="J898" s="40"/>
      <c r="K898" s="41">
        <f>IF(AND(H898= "",I898= ""), 0, ROUND(ROUND(J898, 2) * ROUND(IF(I898="",H898,I898),  0), 2))</f>
        <v/>
      </c>
      <c r="L898" s="7"/>
      <c r="N898" s="42">
        <v>0.2</v>
      </c>
      <c r="R898" s="7">
        <v>406</v>
      </c>
    </row>
    <row r="899" spans="1:18" hidden="1">
      <c r="A899" s="7" t="s">
        <v>595</v>
      </c>
    </row>
    <row r="900" spans="1:18" hidden="1">
      <c r="A900" s="7" t="s">
        <v>51</v>
      </c>
    </row>
    <row r="901" spans="1:18">
      <c r="A901" s="7">
        <v>9</v>
      </c>
      <c r="B901" s="35" t="s">
        <v>602</v>
      </c>
      <c r="C901" s="35"/>
      <c r="D901" s="36" t="s">
        <v>603</v>
      </c>
      <c r="E901" s="37"/>
      <c r="F901" s="37"/>
      <c r="G901" s="38" t="s">
        <v>49</v>
      </c>
      <c r="H901" s="39">
        <v>1</v>
      </c>
      <c r="I901" s="39"/>
      <c r="J901" s="40"/>
      <c r="K901" s="41">
        <f>IF(AND(H901= "",I901= ""), 0, ROUND(ROUND(J901, 2) * ROUND(IF(I901="",H901,I901),  0), 2))</f>
        <v/>
      </c>
      <c r="L901" s="7"/>
      <c r="N901" s="42">
        <v>0.2</v>
      </c>
      <c r="R901" s="7">
        <v>406</v>
      </c>
    </row>
    <row r="902" spans="1:18" hidden="1">
      <c r="A902" s="7" t="s">
        <v>50</v>
      </c>
    </row>
    <row r="903" spans="1:18" hidden="1">
      <c r="A903" s="7" t="s">
        <v>595</v>
      </c>
    </row>
    <row r="904" spans="1:18" hidden="1">
      <c r="A904" s="7" t="s">
        <v>51</v>
      </c>
    </row>
    <row r="905" spans="1:18">
      <c r="A905" s="7">
        <v>9</v>
      </c>
      <c r="B905" s="35" t="s">
        <v>604</v>
      </c>
      <c r="C905" s="35"/>
      <c r="D905" s="36" t="s">
        <v>605</v>
      </c>
      <c r="E905" s="37"/>
      <c r="F905" s="37"/>
      <c r="G905" s="38" t="s">
        <v>49</v>
      </c>
      <c r="H905" s="39">
        <v>3</v>
      </c>
      <c r="I905" s="39"/>
      <c r="J905" s="40"/>
      <c r="K905" s="41">
        <f>IF(AND(H905= "",I905= ""), 0, ROUND(ROUND(J905, 2) * ROUND(IF(I905="",H905,I905),  0), 2))</f>
        <v/>
      </c>
      <c r="L905" s="7"/>
      <c r="N905" s="42">
        <v>0.2</v>
      </c>
      <c r="R905" s="7">
        <v>406</v>
      </c>
    </row>
    <row r="906" spans="1:18" hidden="1">
      <c r="A906" s="7" t="s">
        <v>50</v>
      </c>
    </row>
    <row r="907" spans="1:18" hidden="1">
      <c r="A907" s="7" t="s">
        <v>595</v>
      </c>
    </row>
    <row r="908" spans="1:18" hidden="1">
      <c r="A908" s="7" t="s">
        <v>51</v>
      </c>
    </row>
    <row r="909" spans="1:18">
      <c r="A909" s="7">
        <v>9</v>
      </c>
      <c r="B909" s="35" t="s">
        <v>606</v>
      </c>
      <c r="C909" s="35"/>
      <c r="D909" s="36" t="s">
        <v>607</v>
      </c>
      <c r="E909" s="37"/>
      <c r="F909" s="37"/>
      <c r="G909" s="38" t="s">
        <v>49</v>
      </c>
      <c r="H909" s="39">
        <v>1</v>
      </c>
      <c r="I909" s="39"/>
      <c r="J909" s="40"/>
      <c r="K909" s="41">
        <f>IF(AND(H909= "",I909= ""), 0, ROUND(ROUND(J909, 2) * ROUND(IF(I909="",H909,I909),  0), 2))</f>
        <v/>
      </c>
      <c r="L909" s="7"/>
      <c r="N909" s="42">
        <v>0.2</v>
      </c>
      <c r="R909" s="7">
        <v>406</v>
      </c>
    </row>
    <row r="910" spans="1:18" hidden="1">
      <c r="A910" s="7" t="s">
        <v>51</v>
      </c>
    </row>
    <row r="911" spans="1:18">
      <c r="A911" s="7" t="s">
        <v>54</v>
      </c>
      <c r="B911" s="37"/>
      <c r="C911" s="37"/>
      <c r="K911" s="37"/>
    </row>
    <row r="912" spans="1:18">
      <c r="B912" s="37"/>
      <c r="C912" s="37"/>
      <c r="D912" s="43" t="s">
        <v>592</v>
      </c>
      <c r="E912" s="44"/>
      <c r="F912" s="44"/>
      <c r="G912" s="45"/>
      <c r="H912" s="45"/>
      <c r="I912" s="45"/>
      <c r="J912" s="45"/>
      <c r="K912" s="46"/>
    </row>
    <row r="913" spans="1:18">
      <c r="B913" s="37"/>
      <c r="C913" s="37"/>
      <c r="D913" s="47"/>
      <c r="E913" s="7"/>
      <c r="F913" s="7"/>
      <c r="G913" s="7"/>
      <c r="H913" s="7"/>
      <c r="I913" s="7"/>
      <c r="J913" s="7"/>
      <c r="K913" s="8"/>
    </row>
    <row r="914" spans="1:18">
      <c r="B914" s="37"/>
      <c r="C914" s="37"/>
      <c r="D914" s="48" t="s">
        <v>55</v>
      </c>
      <c r="E914" s="49"/>
      <c r="F914" s="49"/>
      <c r="G914" s="50">
        <f>SUMIF(L887:L911, IF(L886="","",L886), K887:K911)</f>
        <v/>
      </c>
      <c r="H914" s="50"/>
      <c r="I914" s="50"/>
      <c r="J914" s="50"/>
      <c r="K914" s="51"/>
    </row>
    <row r="915" spans="1:18" hidden="1">
      <c r="B915" s="37"/>
      <c r="C915" s="37"/>
      <c r="D915" s="52" t="s">
        <v>56</v>
      </c>
      <c r="E915" s="53"/>
      <c r="F915" s="53"/>
      <c r="G915" s="54">
        <f>ROUND(SUMIF(L887:L911, IF(L886="","",L886), K887:K911) * 0.2, 2)</f>
        <v/>
      </c>
      <c r="H915" s="54"/>
      <c r="I915" s="54"/>
      <c r="J915" s="54"/>
      <c r="K915" s="55"/>
    </row>
    <row r="916" spans="1:18" hidden="1">
      <c r="B916" s="37"/>
      <c r="C916" s="37"/>
      <c r="D916" s="48" t="s">
        <v>57</v>
      </c>
      <c r="E916" s="49"/>
      <c r="F916" s="49"/>
      <c r="G916" s="50">
        <f>SUM(G914:G915)</f>
        <v/>
      </c>
      <c r="H916" s="50"/>
      <c r="I916" s="50"/>
      <c r="J916" s="50"/>
      <c r="K916" s="51"/>
    </row>
    <row r="917" spans="1:18">
      <c r="A917" s="7">
        <v>4</v>
      </c>
      <c r="B917" s="30" t="s">
        <v>608</v>
      </c>
      <c r="C917" s="30"/>
      <c r="D917" s="33" t="s">
        <v>609</v>
      </c>
      <c r="E917" s="33"/>
      <c r="F917" s="33"/>
      <c r="G917" s="33"/>
      <c r="H917" s="33"/>
      <c r="I917" s="33"/>
      <c r="J917" s="33"/>
      <c r="K917" s="34"/>
      <c r="L917" s="7"/>
    </row>
    <row r="918" spans="1:18" hidden="1">
      <c r="A918" s="7" t="s">
        <v>46</v>
      </c>
    </row>
    <row r="919" spans="1:18" hidden="1">
      <c r="A919" s="7" t="s">
        <v>46</v>
      </c>
    </row>
    <row r="920" spans="1:18" hidden="1">
      <c r="A920" s="7" t="s">
        <v>46</v>
      </c>
    </row>
    <row r="921" spans="1:18">
      <c r="A921" s="7">
        <v>9</v>
      </c>
      <c r="B921" s="35" t="s">
        <v>610</v>
      </c>
      <c r="C921" s="35"/>
      <c r="D921" s="36" t="s">
        <v>611</v>
      </c>
      <c r="E921" s="37"/>
      <c r="F921" s="37"/>
      <c r="G921" s="38" t="s">
        <v>13</v>
      </c>
      <c r="H921" s="39">
        <v>1</v>
      </c>
      <c r="I921" s="39"/>
      <c r="J921" s="40"/>
      <c r="K921" s="41">
        <f>IF(AND(H921= "",I921= ""), 0, ROUND(ROUND(J921, 2) * ROUND(IF(I921="",H921,I921),  0), 2))</f>
        <v/>
      </c>
      <c r="L921" s="7"/>
      <c r="N921" s="42">
        <v>0.2</v>
      </c>
      <c r="R921" s="7">
        <v>406</v>
      </c>
    </row>
    <row r="922" spans="1:18" hidden="1">
      <c r="A922" s="7" t="s">
        <v>50</v>
      </c>
    </row>
    <row r="923" spans="1:18" hidden="1">
      <c r="A923" s="7" t="s">
        <v>50</v>
      </c>
    </row>
    <row r="924" spans="1:18" hidden="1">
      <c r="A924" s="7" t="s">
        <v>51</v>
      </c>
    </row>
    <row r="925" spans="1:18">
      <c r="A925" s="7">
        <v>9</v>
      </c>
      <c r="B925" s="35" t="s">
        <v>612</v>
      </c>
      <c r="C925" s="35"/>
      <c r="D925" s="36" t="s">
        <v>613</v>
      </c>
      <c r="E925" s="37"/>
      <c r="F925" s="37"/>
      <c r="G925" s="38" t="s">
        <v>13</v>
      </c>
      <c r="H925" s="39">
        <v>2</v>
      </c>
      <c r="I925" s="39"/>
      <c r="J925" s="40"/>
      <c r="K925" s="41">
        <f>IF(AND(H925= "",I925= ""), 0, ROUND(ROUND(J925, 2) * ROUND(IF(I925="",H925,I925),  0), 2))</f>
        <v/>
      </c>
      <c r="L925" s="7"/>
      <c r="N925" s="42">
        <v>0.2</v>
      </c>
      <c r="R925" s="7">
        <v>406</v>
      </c>
    </row>
    <row r="926" spans="1:18" hidden="1">
      <c r="A926" s="7" t="s">
        <v>50</v>
      </c>
    </row>
    <row r="927" spans="1:18" hidden="1">
      <c r="A927" s="7" t="s">
        <v>51</v>
      </c>
    </row>
    <row r="928" spans="1:18">
      <c r="A928" s="7">
        <v>9</v>
      </c>
      <c r="B928" s="35" t="s">
        <v>614</v>
      </c>
      <c r="C928" s="35"/>
      <c r="D928" s="36" t="s">
        <v>615</v>
      </c>
      <c r="E928" s="37"/>
      <c r="F928" s="37"/>
      <c r="G928" s="38" t="s">
        <v>13</v>
      </c>
      <c r="H928" s="39">
        <v>9</v>
      </c>
      <c r="I928" s="39"/>
      <c r="J928" s="40"/>
      <c r="K928" s="41">
        <f>IF(AND(H928= "",I928= ""), 0, ROUND(ROUND(J928, 2) * ROUND(IF(I928="",H928,I928),  0), 2))</f>
        <v/>
      </c>
      <c r="L928" s="7"/>
      <c r="N928" s="42">
        <v>0.2</v>
      </c>
      <c r="R928" s="7">
        <v>406</v>
      </c>
    </row>
    <row r="929" spans="1:18" hidden="1">
      <c r="A929" s="7" t="s">
        <v>50</v>
      </c>
    </row>
    <row r="930" spans="1:18" hidden="1">
      <c r="A930" s="7" t="s">
        <v>576</v>
      </c>
    </row>
    <row r="931" spans="1:18" hidden="1">
      <c r="A931" s="7" t="s">
        <v>576</v>
      </c>
    </row>
    <row r="932" spans="1:18" hidden="1">
      <c r="A932" s="7" t="s">
        <v>51</v>
      </c>
    </row>
    <row r="933" spans="1:18">
      <c r="A933" s="7">
        <v>9</v>
      </c>
      <c r="B933" s="35" t="s">
        <v>616</v>
      </c>
      <c r="C933" s="35"/>
      <c r="D933" s="36" t="s">
        <v>617</v>
      </c>
      <c r="E933" s="37"/>
      <c r="F933" s="37"/>
      <c r="G933" s="38" t="s">
        <v>99</v>
      </c>
      <c r="H933" s="39">
        <v>13</v>
      </c>
      <c r="I933" s="39"/>
      <c r="J933" s="40"/>
      <c r="K933" s="41">
        <f>IF(AND(H933= "",I933= ""), 0, ROUND(ROUND(J933, 2) * ROUND(IF(I933="",H933,I933),  0), 2))</f>
        <v/>
      </c>
      <c r="L933" s="7"/>
      <c r="N933" s="42">
        <v>0.2</v>
      </c>
      <c r="R933" s="7">
        <v>406</v>
      </c>
    </row>
    <row r="934" spans="1:18" hidden="1">
      <c r="A934" s="7" t="s">
        <v>50</v>
      </c>
    </row>
    <row r="935" spans="1:18" hidden="1">
      <c r="A935" s="7" t="s">
        <v>576</v>
      </c>
    </row>
    <row r="936" spans="1:18" hidden="1">
      <c r="A936" s="7" t="s">
        <v>576</v>
      </c>
    </row>
    <row r="937" spans="1:18" hidden="1">
      <c r="A937" s="7" t="s">
        <v>576</v>
      </c>
    </row>
    <row r="938" spans="1:18" hidden="1">
      <c r="A938" s="7" t="s">
        <v>576</v>
      </c>
    </row>
    <row r="939" spans="1:18" hidden="1">
      <c r="A939" s="7" t="s">
        <v>51</v>
      </c>
    </row>
    <row r="940" spans="1:18">
      <c r="A940" s="7">
        <v>9</v>
      </c>
      <c r="B940" s="35" t="s">
        <v>618</v>
      </c>
      <c r="C940" s="35"/>
      <c r="D940" s="36" t="s">
        <v>619</v>
      </c>
      <c r="E940" s="37"/>
      <c r="F940" s="37"/>
      <c r="G940" s="38" t="s">
        <v>13</v>
      </c>
      <c r="H940" s="39">
        <v>9</v>
      </c>
      <c r="I940" s="39"/>
      <c r="J940" s="40"/>
      <c r="K940" s="41">
        <f>IF(AND(H940= "",I940= ""), 0, ROUND(ROUND(J940, 2) * ROUND(IF(I940="",H940,I940),  0), 2))</f>
        <v/>
      </c>
      <c r="L940" s="7"/>
      <c r="N940" s="42">
        <v>0.2</v>
      </c>
      <c r="R940" s="7">
        <v>406</v>
      </c>
    </row>
    <row r="941" spans="1:18" hidden="1">
      <c r="A941" s="7" t="s">
        <v>50</v>
      </c>
    </row>
    <row r="942" spans="1:18" hidden="1">
      <c r="A942" s="7" t="s">
        <v>576</v>
      </c>
    </row>
    <row r="943" spans="1:18" hidden="1">
      <c r="A943" s="7" t="s">
        <v>576</v>
      </c>
    </row>
    <row r="944" spans="1:18" hidden="1">
      <c r="A944" s="7" t="s">
        <v>51</v>
      </c>
    </row>
    <row r="945" spans="1:18">
      <c r="A945" s="7">
        <v>9</v>
      </c>
      <c r="B945" s="35" t="s">
        <v>620</v>
      </c>
      <c r="C945" s="35"/>
      <c r="D945" s="36" t="s">
        <v>621</v>
      </c>
      <c r="E945" s="37"/>
      <c r="F945" s="37"/>
      <c r="G945" s="38" t="s">
        <v>99</v>
      </c>
      <c r="H945" s="39">
        <v>9</v>
      </c>
      <c r="I945" s="39"/>
      <c r="J945" s="40"/>
      <c r="K945" s="41">
        <f>IF(AND(H945= "",I945= ""), 0, ROUND(ROUND(J945, 2) * ROUND(IF(I945="",H945,I945),  0), 2))</f>
        <v/>
      </c>
      <c r="L945" s="7"/>
      <c r="N945" s="42">
        <v>0.2</v>
      </c>
      <c r="R945" s="7">
        <v>406</v>
      </c>
    </row>
    <row r="946" spans="1:18" hidden="1">
      <c r="A946" s="7" t="s">
        <v>50</v>
      </c>
    </row>
    <row r="947" spans="1:18" hidden="1">
      <c r="A947" s="7" t="s">
        <v>576</v>
      </c>
    </row>
    <row r="948" spans="1:18" hidden="1">
      <c r="A948" s="7" t="s">
        <v>576</v>
      </c>
    </row>
    <row r="949" spans="1:18" hidden="1">
      <c r="A949" s="7" t="s">
        <v>51</v>
      </c>
    </row>
    <row r="950" spans="1:18">
      <c r="A950" s="7">
        <v>9</v>
      </c>
      <c r="B950" s="35" t="s">
        <v>622</v>
      </c>
      <c r="C950" s="35"/>
      <c r="D950" s="36" t="s">
        <v>623</v>
      </c>
      <c r="E950" s="37"/>
      <c r="F950" s="37"/>
      <c r="G950" s="38" t="s">
        <v>13</v>
      </c>
      <c r="H950" s="39">
        <v>11</v>
      </c>
      <c r="I950" s="39"/>
      <c r="J950" s="40"/>
      <c r="K950" s="41">
        <f>IF(AND(H950= "",I950= ""), 0, ROUND(ROUND(J950, 2) * ROUND(IF(I950="",H950,I950),  0), 2))</f>
        <v/>
      </c>
      <c r="L950" s="7"/>
      <c r="N950" s="42">
        <v>0.2</v>
      </c>
      <c r="R950" s="7">
        <v>406</v>
      </c>
    </row>
    <row r="951" spans="1:18" hidden="1">
      <c r="A951" s="7" t="s">
        <v>50</v>
      </c>
    </row>
    <row r="952" spans="1:18" hidden="1">
      <c r="A952" s="7" t="s">
        <v>576</v>
      </c>
    </row>
    <row r="953" spans="1:18" hidden="1">
      <c r="A953" s="7" t="s">
        <v>576</v>
      </c>
    </row>
    <row r="954" spans="1:18" hidden="1">
      <c r="A954" s="7" t="s">
        <v>576</v>
      </c>
    </row>
    <row r="955" spans="1:18" hidden="1">
      <c r="A955" s="7" t="s">
        <v>51</v>
      </c>
    </row>
    <row r="956" spans="1:18">
      <c r="A956" s="7">
        <v>9</v>
      </c>
      <c r="B956" s="35" t="s">
        <v>624</v>
      </c>
      <c r="C956" s="35"/>
      <c r="D956" s="36" t="s">
        <v>625</v>
      </c>
      <c r="E956" s="37"/>
      <c r="F956" s="37"/>
      <c r="G956" s="38" t="s">
        <v>13</v>
      </c>
      <c r="H956" s="39">
        <v>12</v>
      </c>
      <c r="I956" s="39"/>
      <c r="J956" s="40"/>
      <c r="K956" s="41">
        <f>IF(AND(H956= "",I956= ""), 0, ROUND(ROUND(J956, 2) * ROUND(IF(I956="",H956,I956),  0), 2))</f>
        <v/>
      </c>
      <c r="L956" s="7"/>
      <c r="N956" s="42">
        <v>0.2</v>
      </c>
      <c r="R956" s="7">
        <v>406</v>
      </c>
    </row>
    <row r="957" spans="1:18" hidden="1">
      <c r="A957" s="7" t="s">
        <v>50</v>
      </c>
    </row>
    <row r="958" spans="1:18" hidden="1">
      <c r="A958" s="7" t="s">
        <v>51</v>
      </c>
    </row>
    <row r="959" spans="1:18">
      <c r="A959" s="7">
        <v>9</v>
      </c>
      <c r="B959" s="35" t="s">
        <v>626</v>
      </c>
      <c r="C959" s="35"/>
      <c r="D959" s="36" t="s">
        <v>627</v>
      </c>
      <c r="E959" s="37"/>
      <c r="F959" s="37"/>
      <c r="G959" s="38" t="s">
        <v>99</v>
      </c>
      <c r="H959" s="39">
        <v>1</v>
      </c>
      <c r="I959" s="39"/>
      <c r="J959" s="40"/>
      <c r="K959" s="41">
        <f>IF(AND(H959= "",I959= ""), 0, ROUND(ROUND(J959, 2) * ROUND(IF(I959="",H959,I959),  0), 2))</f>
        <v/>
      </c>
      <c r="L959" s="7"/>
      <c r="N959" s="42">
        <v>0.2</v>
      </c>
      <c r="R959" s="7">
        <v>406</v>
      </c>
    </row>
    <row r="960" spans="1:18" hidden="1">
      <c r="A960" s="7" t="s">
        <v>50</v>
      </c>
    </row>
    <row r="961" spans="1:18" hidden="1">
      <c r="A961" s="7" t="s">
        <v>51</v>
      </c>
    </row>
    <row r="962" spans="1:18">
      <c r="A962" s="7">
        <v>9</v>
      </c>
      <c r="B962" s="35" t="s">
        <v>628</v>
      </c>
      <c r="C962" s="35"/>
      <c r="D962" s="36" t="s">
        <v>629</v>
      </c>
      <c r="E962" s="37"/>
      <c r="F962" s="37"/>
      <c r="G962" s="38" t="s">
        <v>99</v>
      </c>
      <c r="H962" s="39">
        <v>1</v>
      </c>
      <c r="I962" s="39"/>
      <c r="J962" s="40"/>
      <c r="K962" s="41">
        <f>IF(AND(H962= "",I962= ""), 0, ROUND(ROUND(J962, 2) * ROUND(IF(I962="",H962,I962),  0), 2))</f>
        <v/>
      </c>
      <c r="L962" s="7"/>
      <c r="N962" s="42">
        <v>0.2</v>
      </c>
      <c r="R962" s="7">
        <v>406</v>
      </c>
    </row>
    <row r="963" spans="1:18" hidden="1">
      <c r="A963" s="7" t="s">
        <v>50</v>
      </c>
    </row>
    <row r="964" spans="1:18" hidden="1">
      <c r="A964" s="7" t="s">
        <v>51</v>
      </c>
    </row>
    <row r="965" spans="1:18">
      <c r="A965" s="7">
        <v>9</v>
      </c>
      <c r="B965" s="35" t="s">
        <v>630</v>
      </c>
      <c r="C965" s="35"/>
      <c r="D965" s="36" t="s">
        <v>631</v>
      </c>
      <c r="E965" s="37"/>
      <c r="F965" s="37"/>
      <c r="G965" s="38" t="s">
        <v>99</v>
      </c>
      <c r="H965" s="39">
        <v>1</v>
      </c>
      <c r="I965" s="39"/>
      <c r="J965" s="40"/>
      <c r="K965" s="41">
        <f>IF(AND(H965= "",I965= ""), 0, ROUND(ROUND(J965, 2) * ROUND(IF(I965="",H965,I965),  0), 2))</f>
        <v/>
      </c>
      <c r="L965" s="7"/>
      <c r="N965" s="42">
        <v>0.2</v>
      </c>
      <c r="R965" s="7">
        <v>406</v>
      </c>
    </row>
    <row r="966" spans="1:18" hidden="1">
      <c r="A966" s="7" t="s">
        <v>50</v>
      </c>
    </row>
    <row r="967" spans="1:18" hidden="1">
      <c r="A967" s="7" t="s">
        <v>51</v>
      </c>
    </row>
    <row r="968" spans="1:18">
      <c r="A968" s="7">
        <v>9</v>
      </c>
      <c r="B968" s="35" t="s">
        <v>632</v>
      </c>
      <c r="C968" s="35"/>
      <c r="D968" s="36" t="s">
        <v>633</v>
      </c>
      <c r="E968" s="37"/>
      <c r="F968" s="37"/>
      <c r="G968" s="38" t="s">
        <v>99</v>
      </c>
      <c r="H968" s="39">
        <v>1</v>
      </c>
      <c r="I968" s="39"/>
      <c r="J968" s="40"/>
      <c r="K968" s="41">
        <f>IF(AND(H968= "",I968= ""), 0, ROUND(ROUND(J968, 2) * ROUND(IF(I968="",H968,I968),  0), 2))</f>
        <v/>
      </c>
      <c r="L968" s="7"/>
      <c r="N968" s="42">
        <v>0.2</v>
      </c>
      <c r="R968" s="7">
        <v>406</v>
      </c>
    </row>
    <row r="969" spans="1:18" hidden="1">
      <c r="A969" s="7" t="s">
        <v>50</v>
      </c>
    </row>
    <row r="970" spans="1:18" hidden="1">
      <c r="A970" s="7" t="s">
        <v>51</v>
      </c>
    </row>
    <row r="971" spans="1:18">
      <c r="A971" s="7">
        <v>9</v>
      </c>
      <c r="B971" s="35" t="s">
        <v>634</v>
      </c>
      <c r="C971" s="35"/>
      <c r="D971" s="36" t="s">
        <v>635</v>
      </c>
      <c r="E971" s="37"/>
      <c r="F971" s="37"/>
      <c r="G971" s="38" t="s">
        <v>13</v>
      </c>
      <c r="H971" s="39">
        <v>1</v>
      </c>
      <c r="I971" s="39"/>
      <c r="J971" s="40"/>
      <c r="K971" s="41">
        <f>IF(AND(H971= "",I971= ""), 0, ROUND(ROUND(J971, 2) * ROUND(IF(I971="",H971,I971),  0), 2))</f>
        <v/>
      </c>
      <c r="L971" s="7"/>
      <c r="N971" s="42">
        <v>0.2</v>
      </c>
      <c r="R971" s="7">
        <v>406</v>
      </c>
    </row>
    <row r="972" spans="1:18" hidden="1">
      <c r="A972" s="7" t="s">
        <v>50</v>
      </c>
    </row>
    <row r="973" spans="1:18" hidden="1">
      <c r="A973" s="7" t="s">
        <v>51</v>
      </c>
    </row>
    <row r="974" spans="1:18">
      <c r="A974" s="7">
        <v>9</v>
      </c>
      <c r="B974" s="35" t="s">
        <v>636</v>
      </c>
      <c r="C974" s="35"/>
      <c r="D974" s="36" t="s">
        <v>637</v>
      </c>
      <c r="E974" s="37"/>
      <c r="F974" s="37"/>
      <c r="G974" s="38" t="s">
        <v>13</v>
      </c>
      <c r="H974" s="39">
        <v>1</v>
      </c>
      <c r="I974" s="39"/>
      <c r="J974" s="40"/>
      <c r="K974" s="41">
        <f>IF(AND(H974= "",I974= ""), 0, ROUND(ROUND(J974, 2) * ROUND(IF(I974="",H974,I974),  0), 2))</f>
        <v/>
      </c>
      <c r="L974" s="7"/>
      <c r="N974" s="42">
        <v>0.2</v>
      </c>
      <c r="R974" s="7">
        <v>406</v>
      </c>
    </row>
    <row r="975" spans="1:18" hidden="1">
      <c r="A975" s="7" t="s">
        <v>50</v>
      </c>
    </row>
    <row r="976" spans="1:18" hidden="1">
      <c r="A976" s="7" t="s">
        <v>51</v>
      </c>
    </row>
    <row r="977" spans="1:18">
      <c r="A977" s="7" t="s">
        <v>54</v>
      </c>
      <c r="B977" s="37"/>
      <c r="C977" s="37"/>
      <c r="K977" s="37"/>
    </row>
    <row r="978" spans="1:18">
      <c r="B978" s="37"/>
      <c r="C978" s="37"/>
      <c r="D978" s="43" t="s">
        <v>609</v>
      </c>
      <c r="E978" s="44"/>
      <c r="F978" s="44"/>
      <c r="G978" s="45"/>
      <c r="H978" s="45"/>
      <c r="I978" s="45"/>
      <c r="J978" s="45"/>
      <c r="K978" s="46"/>
    </row>
    <row r="979" spans="1:18">
      <c r="B979" s="37"/>
      <c r="C979" s="37"/>
      <c r="D979" s="47"/>
      <c r="E979" s="7"/>
      <c r="F979" s="7"/>
      <c r="G979" s="7"/>
      <c r="H979" s="7"/>
      <c r="I979" s="7"/>
      <c r="J979" s="7"/>
      <c r="K979" s="8"/>
    </row>
    <row r="980" spans="1:18">
      <c r="B980" s="37"/>
      <c r="C980" s="37"/>
      <c r="D980" s="48" t="s">
        <v>55</v>
      </c>
      <c r="E980" s="49"/>
      <c r="F980" s="49"/>
      <c r="G980" s="50">
        <f>SUMIF(L918:L977, IF(L917="","",L917), K918:K977)</f>
        <v/>
      </c>
      <c r="H980" s="50"/>
      <c r="I980" s="50"/>
      <c r="J980" s="50"/>
      <c r="K980" s="51"/>
    </row>
    <row r="981" spans="1:18" hidden="1">
      <c r="B981" s="37"/>
      <c r="C981" s="37"/>
      <c r="D981" s="52" t="s">
        <v>56</v>
      </c>
      <c r="E981" s="53"/>
      <c r="F981" s="53"/>
      <c r="G981" s="54">
        <f>ROUND(SUMIF(L918:L977, IF(L917="","",L917), K918:K977) * 0.2, 2)</f>
        <v/>
      </c>
      <c r="H981" s="54"/>
      <c r="I981" s="54"/>
      <c r="J981" s="54"/>
      <c r="K981" s="55"/>
    </row>
    <row r="982" spans="1:18" hidden="1">
      <c r="B982" s="37"/>
      <c r="C982" s="37"/>
      <c r="D982" s="48" t="s">
        <v>57</v>
      </c>
      <c r="E982" s="49"/>
      <c r="F982" s="49"/>
      <c r="G982" s="50">
        <f>SUM(G980:G981)</f>
        <v/>
      </c>
      <c r="H982" s="50"/>
      <c r="I982" s="50"/>
      <c r="J982" s="50"/>
      <c r="K982" s="51"/>
    </row>
    <row r="983" spans="1:18">
      <c r="A983" s="7">
        <v>4</v>
      </c>
      <c r="B983" s="30" t="s">
        <v>638</v>
      </c>
      <c r="C983" s="30"/>
      <c r="D983" s="33" t="s">
        <v>639</v>
      </c>
      <c r="E983" s="33"/>
      <c r="F983" s="33"/>
      <c r="G983" s="33"/>
      <c r="H983" s="33"/>
      <c r="I983" s="33"/>
      <c r="J983" s="33"/>
      <c r="K983" s="34"/>
      <c r="L983" s="7"/>
    </row>
    <row r="984" spans="1:18">
      <c r="A984" s="7">
        <v>9</v>
      </c>
      <c r="B984" s="35" t="s">
        <v>640</v>
      </c>
      <c r="C984" s="35"/>
      <c r="D984" s="36" t="s">
        <v>641</v>
      </c>
      <c r="E984" s="37"/>
      <c r="F984" s="37"/>
      <c r="G984" s="38" t="s">
        <v>49</v>
      </c>
      <c r="H984" s="39">
        <v>19</v>
      </c>
      <c r="I984" s="39"/>
      <c r="J984" s="40"/>
      <c r="K984" s="41">
        <f>IF(AND(H984= "",I984= ""), 0, ROUND(ROUND(J984, 2) * ROUND(IF(I984="",H984,I984),  0), 2))</f>
        <v/>
      </c>
      <c r="L984" s="7"/>
      <c r="N984" s="42">
        <v>0.2</v>
      </c>
      <c r="R984" s="7">
        <v>406</v>
      </c>
    </row>
    <row r="985" spans="1:18" hidden="1">
      <c r="A985" s="7" t="s">
        <v>50</v>
      </c>
    </row>
    <row r="986" spans="1:18" hidden="1">
      <c r="A986" s="7" t="s">
        <v>50</v>
      </c>
    </row>
    <row r="987" spans="1:18" hidden="1">
      <c r="A987" s="7" t="s">
        <v>576</v>
      </c>
    </row>
    <row r="988" spans="1:18" hidden="1">
      <c r="A988" s="7" t="s">
        <v>576</v>
      </c>
    </row>
    <row r="989" spans="1:18" hidden="1">
      <c r="A989" s="7" t="s">
        <v>576</v>
      </c>
    </row>
    <row r="990" spans="1:18" hidden="1">
      <c r="A990" s="7" t="s">
        <v>50</v>
      </c>
    </row>
    <row r="991" spans="1:18" hidden="1">
      <c r="A991" s="7" t="s">
        <v>51</v>
      </c>
    </row>
    <row r="992" spans="1:18">
      <c r="A992" s="7">
        <v>9</v>
      </c>
      <c r="B992" s="35" t="s">
        <v>642</v>
      </c>
      <c r="C992" s="35"/>
      <c r="D992" s="36" t="s">
        <v>643</v>
      </c>
      <c r="E992" s="37"/>
      <c r="F992" s="37"/>
      <c r="G992" s="38" t="s">
        <v>49</v>
      </c>
      <c r="H992" s="39">
        <v>19</v>
      </c>
      <c r="I992" s="39"/>
      <c r="J992" s="40"/>
      <c r="K992" s="41">
        <f>IF(AND(H992= "",I992= ""), 0, ROUND(ROUND(J992, 2) * ROUND(IF(I992="",H992,I992),  0), 2))</f>
        <v/>
      </c>
      <c r="L992" s="7"/>
      <c r="N992" s="42">
        <v>0.2</v>
      </c>
      <c r="R992" s="7">
        <v>406</v>
      </c>
    </row>
    <row r="993" spans="1:18" hidden="1">
      <c r="A993" s="7" t="s">
        <v>50</v>
      </c>
    </row>
    <row r="994" spans="1:18" hidden="1">
      <c r="A994" s="7" t="s">
        <v>50</v>
      </c>
    </row>
    <row r="995" spans="1:18" hidden="1">
      <c r="A995" s="7" t="s">
        <v>576</v>
      </c>
    </row>
    <row r="996" spans="1:18" hidden="1">
      <c r="A996" s="7" t="s">
        <v>576</v>
      </c>
    </row>
    <row r="997" spans="1:18" hidden="1">
      <c r="A997" s="7" t="s">
        <v>576</v>
      </c>
    </row>
    <row r="998" spans="1:18" hidden="1">
      <c r="A998" s="7" t="s">
        <v>50</v>
      </c>
    </row>
    <row r="999" spans="1:18" hidden="1">
      <c r="A999" s="7" t="s">
        <v>51</v>
      </c>
    </row>
    <row r="1000" spans="1:18">
      <c r="A1000" s="7">
        <v>9</v>
      </c>
      <c r="B1000" s="35" t="s">
        <v>644</v>
      </c>
      <c r="C1000" s="35"/>
      <c r="D1000" s="36" t="s">
        <v>645</v>
      </c>
      <c r="E1000" s="37"/>
      <c r="F1000" s="37"/>
      <c r="G1000" s="38" t="s">
        <v>49</v>
      </c>
      <c r="H1000" s="39">
        <v>5</v>
      </c>
      <c r="I1000" s="39"/>
      <c r="J1000" s="40"/>
      <c r="K1000" s="41">
        <f>IF(AND(H1000= "",I1000= ""), 0, ROUND(ROUND(J1000, 2) * ROUND(IF(I1000="",H1000,I1000),  0), 2))</f>
        <v/>
      </c>
      <c r="L1000" s="7"/>
      <c r="N1000" s="42">
        <v>0.2</v>
      </c>
      <c r="R1000" s="7">
        <v>406</v>
      </c>
    </row>
    <row r="1001" spans="1:18" hidden="1">
      <c r="A1001" s="7" t="s">
        <v>50</v>
      </c>
    </row>
    <row r="1002" spans="1:18" hidden="1">
      <c r="A1002" s="7" t="s">
        <v>50</v>
      </c>
    </row>
    <row r="1003" spans="1:18" hidden="1">
      <c r="A1003" s="7" t="s">
        <v>576</v>
      </c>
    </row>
    <row r="1004" spans="1:18" hidden="1">
      <c r="A1004" s="7" t="s">
        <v>576</v>
      </c>
    </row>
    <row r="1005" spans="1:18" hidden="1">
      <c r="A1005" s="7" t="s">
        <v>576</v>
      </c>
    </row>
    <row r="1006" spans="1:18" hidden="1">
      <c r="A1006" s="7" t="s">
        <v>50</v>
      </c>
    </row>
    <row r="1007" spans="1:18" hidden="1">
      <c r="A1007" s="7" t="s">
        <v>51</v>
      </c>
    </row>
    <row r="1008" spans="1:18">
      <c r="A1008" s="7">
        <v>9</v>
      </c>
      <c r="B1008" s="35" t="s">
        <v>646</v>
      </c>
      <c r="C1008" s="35"/>
      <c r="D1008" s="36" t="s">
        <v>647</v>
      </c>
      <c r="E1008" s="37"/>
      <c r="F1008" s="37"/>
      <c r="G1008" s="38" t="s">
        <v>99</v>
      </c>
      <c r="H1008" s="39">
        <v>1</v>
      </c>
      <c r="I1008" s="39"/>
      <c r="J1008" s="40"/>
      <c r="K1008" s="41">
        <f>IF(AND(H1008= "",I1008= ""), 0, ROUND(ROUND(J1008, 2) * ROUND(IF(I1008="",H1008,I1008),  0), 2))</f>
        <v/>
      </c>
      <c r="L1008" s="7"/>
      <c r="N1008" s="42">
        <v>0.2</v>
      </c>
      <c r="R1008" s="7">
        <v>406</v>
      </c>
    </row>
    <row r="1009" spans="1:18" hidden="1">
      <c r="A1009" s="7" t="s">
        <v>50</v>
      </c>
    </row>
    <row r="1010" spans="1:18" hidden="1">
      <c r="A1010" s="7" t="s">
        <v>51</v>
      </c>
    </row>
    <row r="1011" spans="1:18">
      <c r="A1011" s="7" t="s">
        <v>54</v>
      </c>
      <c r="B1011" s="37"/>
      <c r="C1011" s="37"/>
      <c r="K1011" s="37"/>
    </row>
    <row r="1012" spans="1:18">
      <c r="B1012" s="37"/>
      <c r="C1012" s="37"/>
      <c r="D1012" s="43" t="s">
        <v>639</v>
      </c>
      <c r="E1012" s="44"/>
      <c r="F1012" s="44"/>
      <c r="G1012" s="45"/>
      <c r="H1012" s="45"/>
      <c r="I1012" s="45"/>
      <c r="J1012" s="45"/>
      <c r="K1012" s="46"/>
    </row>
    <row r="1013" spans="1:18">
      <c r="B1013" s="37"/>
      <c r="C1013" s="37"/>
      <c r="D1013" s="47"/>
      <c r="E1013" s="7"/>
      <c r="F1013" s="7"/>
      <c r="G1013" s="7"/>
      <c r="H1013" s="7"/>
      <c r="I1013" s="7"/>
      <c r="J1013" s="7"/>
      <c r="K1013" s="8"/>
    </row>
    <row r="1014" spans="1:18">
      <c r="B1014" s="37"/>
      <c r="C1014" s="37"/>
      <c r="D1014" s="48" t="s">
        <v>55</v>
      </c>
      <c r="E1014" s="49"/>
      <c r="F1014" s="49"/>
      <c r="G1014" s="50">
        <f>SUMIF(L984:L1011, IF(L983="","",L983), K984:K1011)</f>
        <v/>
      </c>
      <c r="H1014" s="50"/>
      <c r="I1014" s="50"/>
      <c r="J1014" s="50"/>
      <c r="K1014" s="51"/>
    </row>
    <row r="1015" spans="1:18" hidden="1">
      <c r="B1015" s="37"/>
      <c r="C1015" s="37"/>
      <c r="D1015" s="52" t="s">
        <v>56</v>
      </c>
      <c r="E1015" s="53"/>
      <c r="F1015" s="53"/>
      <c r="G1015" s="54">
        <f>ROUND(SUMIF(L984:L1011, IF(L983="","",L983), K984:K1011) * 0.2, 2)</f>
        <v/>
      </c>
      <c r="H1015" s="54"/>
      <c r="I1015" s="54"/>
      <c r="J1015" s="54"/>
      <c r="K1015" s="55"/>
    </row>
    <row r="1016" spans="1:18" hidden="1">
      <c r="B1016" s="37"/>
      <c r="C1016" s="37"/>
      <c r="D1016" s="48" t="s">
        <v>57</v>
      </c>
      <c r="E1016" s="49"/>
      <c r="F1016" s="49"/>
      <c r="G1016" s="50">
        <f>SUM(G1014:G1015)</f>
        <v/>
      </c>
      <c r="H1016" s="50"/>
      <c r="I1016" s="50"/>
      <c r="J1016" s="50"/>
      <c r="K1016" s="51"/>
    </row>
    <row r="1017" spans="1:18">
      <c r="A1017" s="7">
        <v>4</v>
      </c>
      <c r="B1017" s="30" t="s">
        <v>648</v>
      </c>
      <c r="C1017" s="30"/>
      <c r="D1017" s="33" t="s">
        <v>649</v>
      </c>
      <c r="E1017" s="33"/>
      <c r="F1017" s="33"/>
      <c r="G1017" s="33"/>
      <c r="H1017" s="33"/>
      <c r="I1017" s="33"/>
      <c r="J1017" s="33"/>
      <c r="K1017" s="34"/>
      <c r="L1017" s="7"/>
    </row>
    <row r="1018" spans="1:18" hidden="1">
      <c r="A1018" s="7" t="s">
        <v>46</v>
      </c>
    </row>
    <row r="1019" spans="1:18">
      <c r="A1019" s="7">
        <v>6</v>
      </c>
      <c r="B1019" s="30" t="s">
        <v>650</v>
      </c>
      <c r="C1019" s="30"/>
      <c r="D1019" s="60" t="s">
        <v>651</v>
      </c>
      <c r="E1019" s="60"/>
      <c r="F1019" s="60"/>
      <c r="G1019" s="60"/>
      <c r="H1019" s="60"/>
      <c r="I1019" s="60"/>
      <c r="J1019" s="60"/>
      <c r="K1019" s="61"/>
      <c r="L1019" s="7"/>
    </row>
    <row r="1020" spans="1:18" hidden="1">
      <c r="A1020" s="7" t="s">
        <v>75</v>
      </c>
    </row>
    <row r="1021" spans="1:18" hidden="1">
      <c r="A1021" s="7" t="s">
        <v>75</v>
      </c>
    </row>
    <row r="1022" spans="1:18">
      <c r="A1022" s="7">
        <v>9</v>
      </c>
      <c r="B1022" s="35" t="s">
        <v>652</v>
      </c>
      <c r="C1022" s="35"/>
      <c r="D1022" s="36" t="s">
        <v>572</v>
      </c>
      <c r="E1022" s="37"/>
      <c r="F1022" s="37"/>
      <c r="G1022" s="38" t="s">
        <v>49</v>
      </c>
      <c r="H1022" s="39">
        <v>1</v>
      </c>
      <c r="I1022" s="39"/>
      <c r="J1022" s="40"/>
      <c r="K1022" s="41">
        <f>IF(AND(H1022= "",I1022= ""), 0, ROUND(ROUND(J1022, 2) * ROUND(IF(I1022="",H1022,I1022),  0), 2))</f>
        <v/>
      </c>
      <c r="L1022" s="7"/>
      <c r="N1022" s="42">
        <v>0.2</v>
      </c>
      <c r="R1022" s="7">
        <v>406</v>
      </c>
    </row>
    <row r="1023" spans="1:18" hidden="1">
      <c r="A1023" s="7" t="s">
        <v>51</v>
      </c>
    </row>
    <row r="1024" spans="1:18" hidden="1">
      <c r="A1024" s="7" t="s">
        <v>88</v>
      </c>
    </row>
    <row r="1025" spans="1:18">
      <c r="A1025" s="7">
        <v>6</v>
      </c>
      <c r="B1025" s="30" t="s">
        <v>653</v>
      </c>
      <c r="C1025" s="30"/>
      <c r="D1025" s="60" t="s">
        <v>654</v>
      </c>
      <c r="E1025" s="60"/>
      <c r="F1025" s="60"/>
      <c r="G1025" s="60"/>
      <c r="H1025" s="60"/>
      <c r="I1025" s="60"/>
      <c r="J1025" s="60"/>
      <c r="K1025" s="61"/>
      <c r="L1025" s="7"/>
    </row>
    <row r="1026" spans="1:18" hidden="1">
      <c r="A1026" s="7" t="s">
        <v>75</v>
      </c>
    </row>
    <row r="1027" spans="1:18">
      <c r="A1027" s="7">
        <v>9</v>
      </c>
      <c r="B1027" s="35" t="s">
        <v>655</v>
      </c>
      <c r="C1027" s="35"/>
      <c r="D1027" s="36" t="s">
        <v>572</v>
      </c>
      <c r="E1027" s="37"/>
      <c r="F1027" s="37"/>
      <c r="G1027" s="38" t="s">
        <v>49</v>
      </c>
      <c r="H1027" s="39">
        <v>4</v>
      </c>
      <c r="I1027" s="39"/>
      <c r="J1027" s="40"/>
      <c r="K1027" s="41">
        <f>IF(AND(H1027= "",I1027= ""), 0, ROUND(ROUND(J1027, 2) * ROUND(IF(I1027="",H1027,I1027),  0), 2))</f>
        <v/>
      </c>
      <c r="L1027" s="7"/>
      <c r="N1027" s="42">
        <v>0.2</v>
      </c>
      <c r="R1027" s="7">
        <v>406</v>
      </c>
    </row>
    <row r="1028" spans="1:18" hidden="1">
      <c r="A1028" s="7" t="s">
        <v>51</v>
      </c>
    </row>
    <row r="1029" spans="1:18" hidden="1">
      <c r="A1029" s="7" t="s">
        <v>88</v>
      </c>
    </row>
    <row r="1030" spans="1:18">
      <c r="A1030" s="7" t="s">
        <v>54</v>
      </c>
      <c r="B1030" s="37"/>
      <c r="C1030" s="37"/>
      <c r="K1030" s="37"/>
    </row>
    <row r="1031" spans="1:18">
      <c r="B1031" s="37"/>
      <c r="C1031" s="37"/>
      <c r="D1031" s="43" t="s">
        <v>649</v>
      </c>
      <c r="E1031" s="44"/>
      <c r="F1031" s="44"/>
      <c r="G1031" s="45"/>
      <c r="H1031" s="45"/>
      <c r="I1031" s="45"/>
      <c r="J1031" s="45"/>
      <c r="K1031" s="46"/>
    </row>
    <row r="1032" spans="1:18">
      <c r="B1032" s="37"/>
      <c r="C1032" s="37"/>
      <c r="D1032" s="47"/>
      <c r="E1032" s="7"/>
      <c r="F1032" s="7"/>
      <c r="G1032" s="7"/>
      <c r="H1032" s="7"/>
      <c r="I1032" s="7"/>
      <c r="J1032" s="7"/>
      <c r="K1032" s="8"/>
    </row>
    <row r="1033" spans="1:18">
      <c r="B1033" s="37"/>
      <c r="C1033" s="37"/>
      <c r="D1033" s="48" t="s">
        <v>55</v>
      </c>
      <c r="E1033" s="49"/>
      <c r="F1033" s="49"/>
      <c r="G1033" s="50">
        <f>SUMIF(L1018:L1030, IF(L1017="","",L1017), K1018:K1030)</f>
        <v/>
      </c>
      <c r="H1033" s="50"/>
      <c r="I1033" s="50"/>
      <c r="J1033" s="50"/>
      <c r="K1033" s="51"/>
    </row>
    <row r="1034" spans="1:18" hidden="1">
      <c r="B1034" s="37"/>
      <c r="C1034" s="37"/>
      <c r="D1034" s="52" t="s">
        <v>56</v>
      </c>
      <c r="E1034" s="53"/>
      <c r="F1034" s="53"/>
      <c r="G1034" s="54">
        <f>ROUND(SUMIF(L1018:L1030, IF(L1017="","",L1017), K1018:K1030) * 0.2, 2)</f>
        <v/>
      </c>
      <c r="H1034" s="54"/>
      <c r="I1034" s="54"/>
      <c r="J1034" s="54"/>
      <c r="K1034" s="55"/>
    </row>
    <row r="1035" spans="1:18" hidden="1">
      <c r="B1035" s="37"/>
      <c r="C1035" s="37"/>
      <c r="D1035" s="48" t="s">
        <v>57</v>
      </c>
      <c r="E1035" s="49"/>
      <c r="F1035" s="49"/>
      <c r="G1035" s="50">
        <f>SUM(G1033:G1034)</f>
        <v/>
      </c>
      <c r="H1035" s="50"/>
      <c r="I1035" s="50"/>
      <c r="J1035" s="50"/>
      <c r="K1035" s="51"/>
    </row>
    <row r="1036" spans="1:18">
      <c r="A1036" s="7">
        <v>4</v>
      </c>
      <c r="B1036" s="30" t="s">
        <v>656</v>
      </c>
      <c r="C1036" s="30"/>
      <c r="D1036" s="33" t="s">
        <v>657</v>
      </c>
      <c r="E1036" s="33"/>
      <c r="F1036" s="33"/>
      <c r="G1036" s="33"/>
      <c r="H1036" s="33"/>
      <c r="I1036" s="33"/>
      <c r="J1036" s="33"/>
      <c r="K1036" s="34"/>
      <c r="L1036" s="7"/>
    </row>
    <row r="1037" spans="1:18" hidden="1">
      <c r="A1037" s="7" t="s">
        <v>46</v>
      </c>
    </row>
    <row r="1038" spans="1:18">
      <c r="A1038" s="7">
        <v>9</v>
      </c>
      <c r="B1038" s="35" t="s">
        <v>658</v>
      </c>
      <c r="C1038" s="35"/>
      <c r="D1038" s="36" t="s">
        <v>659</v>
      </c>
      <c r="E1038" s="37"/>
      <c r="F1038" s="37"/>
      <c r="G1038" s="38" t="s">
        <v>49</v>
      </c>
      <c r="H1038" s="39">
        <v>2</v>
      </c>
      <c r="I1038" s="39"/>
      <c r="J1038" s="40"/>
      <c r="K1038" s="41">
        <f>IF(AND(H1038= "",I1038= ""), 0, ROUND(ROUND(J1038, 2) * ROUND(IF(I1038="",H1038,I1038),  0), 2))</f>
        <v/>
      </c>
      <c r="L1038" s="7"/>
      <c r="N1038" s="42">
        <v>0.2</v>
      </c>
      <c r="R1038" s="7">
        <v>406</v>
      </c>
    </row>
    <row r="1039" spans="1:18" hidden="1">
      <c r="A1039" s="7" t="s">
        <v>50</v>
      </c>
    </row>
    <row r="1040" spans="1:18" hidden="1">
      <c r="A1040" s="7" t="s">
        <v>51</v>
      </c>
    </row>
    <row r="1041" spans="1:18">
      <c r="A1041" s="7">
        <v>9</v>
      </c>
      <c r="B1041" s="35" t="s">
        <v>660</v>
      </c>
      <c r="C1041" s="35"/>
      <c r="D1041" s="36" t="s">
        <v>661</v>
      </c>
      <c r="E1041" s="37"/>
      <c r="F1041" s="37"/>
      <c r="G1041" s="38" t="s">
        <v>13</v>
      </c>
      <c r="H1041" s="39">
        <v>1</v>
      </c>
      <c r="I1041" s="39"/>
      <c r="J1041" s="40"/>
      <c r="K1041" s="41">
        <f>IF(AND(H1041= "",I1041= ""), 0, ROUND(ROUND(J1041, 2) * ROUND(IF(I1041="",H1041,I1041),  0), 2))</f>
        <v/>
      </c>
      <c r="L1041" s="7"/>
      <c r="N1041" s="42">
        <v>0.2</v>
      </c>
      <c r="R1041" s="7">
        <v>406</v>
      </c>
    </row>
    <row r="1042" spans="1:18" hidden="1">
      <c r="A1042" s="7" t="s">
        <v>50</v>
      </c>
    </row>
    <row r="1043" spans="1:18" hidden="1">
      <c r="A1043" s="7" t="s">
        <v>51</v>
      </c>
    </row>
    <row r="1044" spans="1:18">
      <c r="A1044" s="7">
        <v>9</v>
      </c>
      <c r="B1044" s="35" t="s">
        <v>662</v>
      </c>
      <c r="C1044" s="35"/>
      <c r="D1044" s="36" t="s">
        <v>663</v>
      </c>
      <c r="E1044" s="37"/>
      <c r="F1044" s="37"/>
      <c r="G1044" s="38" t="s">
        <v>13</v>
      </c>
      <c r="H1044" s="39">
        <v>1</v>
      </c>
      <c r="I1044" s="39"/>
      <c r="J1044" s="40"/>
      <c r="K1044" s="41">
        <f>IF(AND(H1044= "",I1044= ""), 0, ROUND(ROUND(J1044, 2) * ROUND(IF(I1044="",H1044,I1044),  0), 2))</f>
        <v/>
      </c>
      <c r="L1044" s="7"/>
      <c r="N1044" s="42">
        <v>0.2</v>
      </c>
      <c r="R1044" s="7">
        <v>406</v>
      </c>
    </row>
    <row r="1045" spans="1:18" hidden="1">
      <c r="A1045" s="7" t="s">
        <v>50</v>
      </c>
    </row>
    <row r="1046" spans="1:18" hidden="1">
      <c r="A1046" s="7" t="s">
        <v>51</v>
      </c>
    </row>
    <row r="1047" spans="1:18">
      <c r="A1047" s="7">
        <v>9</v>
      </c>
      <c r="B1047" s="35" t="s">
        <v>664</v>
      </c>
      <c r="C1047" s="35"/>
      <c r="D1047" s="36" t="s">
        <v>665</v>
      </c>
      <c r="E1047" s="37"/>
      <c r="F1047" s="37"/>
      <c r="G1047" s="38" t="s">
        <v>13</v>
      </c>
      <c r="H1047" s="39">
        <v>2</v>
      </c>
      <c r="I1047" s="39"/>
      <c r="J1047" s="40"/>
      <c r="K1047" s="41">
        <f>IF(AND(H1047= "",I1047= ""), 0, ROUND(ROUND(J1047, 2) * ROUND(IF(I1047="",H1047,I1047),  0), 2))</f>
        <v/>
      </c>
      <c r="L1047" s="7"/>
      <c r="N1047" s="42">
        <v>0.2</v>
      </c>
      <c r="R1047" s="7">
        <v>406</v>
      </c>
    </row>
    <row r="1048" spans="1:18" hidden="1">
      <c r="A1048" s="7" t="s">
        <v>50</v>
      </c>
    </row>
    <row r="1049" spans="1:18" hidden="1">
      <c r="A1049" s="7" t="s">
        <v>51</v>
      </c>
    </row>
    <row r="1050" spans="1:18">
      <c r="A1050" s="7">
        <v>9</v>
      </c>
      <c r="B1050" s="35" t="s">
        <v>666</v>
      </c>
      <c r="C1050" s="35"/>
      <c r="D1050" s="36" t="s">
        <v>667</v>
      </c>
      <c r="E1050" s="37"/>
      <c r="F1050" s="37"/>
      <c r="G1050" s="38" t="s">
        <v>13</v>
      </c>
      <c r="H1050" s="39">
        <v>2</v>
      </c>
      <c r="I1050" s="39"/>
      <c r="J1050" s="40"/>
      <c r="K1050" s="41">
        <f>IF(AND(H1050= "",I1050= ""), 0, ROUND(ROUND(J1050, 2) * ROUND(IF(I1050="",H1050,I1050),  0), 2))</f>
        <v/>
      </c>
      <c r="L1050" s="7"/>
      <c r="N1050" s="42">
        <v>0.2</v>
      </c>
      <c r="R1050" s="7">
        <v>406</v>
      </c>
    </row>
    <row r="1051" spans="1:18" hidden="1">
      <c r="A1051" s="7" t="s">
        <v>50</v>
      </c>
    </row>
    <row r="1052" spans="1:18" hidden="1">
      <c r="A1052" s="7" t="s">
        <v>50</v>
      </c>
    </row>
    <row r="1053" spans="1:18" hidden="1">
      <c r="A1053" s="7" t="s">
        <v>51</v>
      </c>
    </row>
    <row r="1054" spans="1:18">
      <c r="A1054" s="7" t="s">
        <v>54</v>
      </c>
      <c r="B1054" s="37"/>
      <c r="C1054" s="37"/>
      <c r="K1054" s="37"/>
    </row>
    <row r="1055" spans="1:18">
      <c r="B1055" s="37"/>
      <c r="C1055" s="37"/>
      <c r="D1055" s="43" t="s">
        <v>657</v>
      </c>
      <c r="E1055" s="44"/>
      <c r="F1055" s="44"/>
      <c r="G1055" s="45"/>
      <c r="H1055" s="45"/>
      <c r="I1055" s="45"/>
      <c r="J1055" s="45"/>
      <c r="K1055" s="46"/>
    </row>
    <row r="1056" spans="1:18">
      <c r="B1056" s="37"/>
      <c r="C1056" s="37"/>
      <c r="D1056" s="47"/>
      <c r="E1056" s="7"/>
      <c r="F1056" s="7"/>
      <c r="G1056" s="7"/>
      <c r="H1056" s="7"/>
      <c r="I1056" s="7"/>
      <c r="J1056" s="7"/>
      <c r="K1056" s="8"/>
    </row>
    <row r="1057" spans="1:18">
      <c r="B1057" s="37"/>
      <c r="C1057" s="37"/>
      <c r="D1057" s="48" t="s">
        <v>55</v>
      </c>
      <c r="E1057" s="49"/>
      <c r="F1057" s="49"/>
      <c r="G1057" s="50">
        <f>SUMIF(L1037:L1054, IF(L1036="","",L1036), K1037:K1054)</f>
        <v/>
      </c>
      <c r="H1057" s="50"/>
      <c r="I1057" s="50"/>
      <c r="J1057" s="50"/>
      <c r="K1057" s="51"/>
    </row>
    <row r="1058" spans="1:18" hidden="1">
      <c r="B1058" s="37"/>
      <c r="C1058" s="37"/>
      <c r="D1058" s="52" t="s">
        <v>56</v>
      </c>
      <c r="E1058" s="53"/>
      <c r="F1058" s="53"/>
      <c r="G1058" s="54">
        <f>ROUND(SUMIF(L1037:L1054, IF(L1036="","",L1036), K1037:K1054) * 0.2, 2)</f>
        <v/>
      </c>
      <c r="H1058" s="54"/>
      <c r="I1058" s="54"/>
      <c r="J1058" s="54"/>
      <c r="K1058" s="55"/>
    </row>
    <row r="1059" spans="1:18" hidden="1">
      <c r="B1059" s="37"/>
      <c r="C1059" s="37"/>
      <c r="D1059" s="48" t="s">
        <v>57</v>
      </c>
      <c r="E1059" s="49"/>
      <c r="F1059" s="49"/>
      <c r="G1059" s="50">
        <f>SUM(G1057:G1058)</f>
        <v/>
      </c>
      <c r="H1059" s="50"/>
      <c r="I1059" s="50"/>
      <c r="J1059" s="50"/>
      <c r="K1059" s="51"/>
    </row>
    <row r="1060" spans="1:18">
      <c r="A1060" s="7">
        <v>4</v>
      </c>
      <c r="B1060" s="30" t="s">
        <v>668</v>
      </c>
      <c r="C1060" s="30"/>
      <c r="D1060" s="33" t="s">
        <v>669</v>
      </c>
      <c r="E1060" s="33"/>
      <c r="F1060" s="33"/>
      <c r="G1060" s="33"/>
      <c r="H1060" s="33"/>
      <c r="I1060" s="33"/>
      <c r="J1060" s="33"/>
      <c r="K1060" s="34"/>
      <c r="L1060" s="7"/>
    </row>
    <row r="1061" spans="1:18" hidden="1">
      <c r="A1061" s="7" t="s">
        <v>46</v>
      </c>
    </row>
    <row r="1062" spans="1:18" hidden="1">
      <c r="A1062" s="7" t="s">
        <v>46</v>
      </c>
    </row>
    <row r="1063" spans="1:18" hidden="1">
      <c r="A1063" s="7" t="s">
        <v>46</v>
      </c>
    </row>
    <row r="1064" spans="1:18">
      <c r="A1064" s="7">
        <v>9</v>
      </c>
      <c r="B1064" s="35" t="s">
        <v>670</v>
      </c>
      <c r="C1064" s="35"/>
      <c r="D1064" s="36" t="s">
        <v>671</v>
      </c>
      <c r="E1064" s="37"/>
      <c r="F1064" s="37"/>
      <c r="G1064" s="38" t="s">
        <v>49</v>
      </c>
      <c r="H1064" s="39">
        <v>1</v>
      </c>
      <c r="I1064" s="39"/>
      <c r="J1064" s="40"/>
      <c r="K1064" s="41">
        <f>IF(AND(H1064= "",I1064= ""), 0, ROUND(ROUND(J1064, 2) * ROUND(IF(I1064="",H1064,I1064),  0), 2))</f>
        <v/>
      </c>
      <c r="L1064" s="7"/>
      <c r="N1064" s="42">
        <v>0.2</v>
      </c>
      <c r="R1064" s="7">
        <v>406</v>
      </c>
    </row>
    <row r="1065" spans="1:18" hidden="1">
      <c r="A1065" s="7" t="s">
        <v>51</v>
      </c>
    </row>
    <row r="1066" spans="1:18">
      <c r="A1066" s="7">
        <v>9</v>
      </c>
      <c r="B1066" s="35" t="s">
        <v>672</v>
      </c>
      <c r="C1066" s="35"/>
      <c r="D1066" s="36" t="s">
        <v>673</v>
      </c>
      <c r="E1066" s="37"/>
      <c r="F1066" s="37"/>
      <c r="G1066" s="38" t="s">
        <v>49</v>
      </c>
      <c r="H1066" s="39">
        <v>1</v>
      </c>
      <c r="I1066" s="39"/>
      <c r="J1066" s="40"/>
      <c r="K1066" s="41">
        <f>IF(AND(H1066= "",I1066= ""), 0, ROUND(ROUND(J1066, 2) * ROUND(IF(I1066="",H1066,I1066),  0), 2))</f>
        <v/>
      </c>
      <c r="L1066" s="7"/>
      <c r="N1066" s="42">
        <v>0.2</v>
      </c>
      <c r="R1066" s="7">
        <v>406</v>
      </c>
    </row>
    <row r="1067" spans="1:18" hidden="1">
      <c r="A1067" s="7" t="s">
        <v>50</v>
      </c>
    </row>
    <row r="1068" spans="1:18" hidden="1">
      <c r="A1068" s="7" t="s">
        <v>51</v>
      </c>
    </row>
    <row r="1069" spans="1:18">
      <c r="A1069" s="7" t="s">
        <v>54</v>
      </c>
      <c r="B1069" s="37"/>
      <c r="C1069" s="37"/>
      <c r="K1069" s="37"/>
    </row>
    <row r="1070" spans="1:18">
      <c r="B1070" s="37"/>
      <c r="C1070" s="37"/>
      <c r="D1070" s="43" t="s">
        <v>669</v>
      </c>
      <c r="E1070" s="44"/>
      <c r="F1070" s="44"/>
      <c r="G1070" s="45"/>
      <c r="H1070" s="45"/>
      <c r="I1070" s="45"/>
      <c r="J1070" s="45"/>
      <c r="K1070" s="46"/>
    </row>
    <row r="1071" spans="1:18">
      <c r="B1071" s="37"/>
      <c r="C1071" s="37"/>
      <c r="D1071" s="47"/>
      <c r="E1071" s="7"/>
      <c r="F1071" s="7"/>
      <c r="G1071" s="7"/>
      <c r="H1071" s="7"/>
      <c r="I1071" s="7"/>
      <c r="J1071" s="7"/>
      <c r="K1071" s="8"/>
    </row>
    <row r="1072" spans="1:18">
      <c r="B1072" s="37"/>
      <c r="C1072" s="37"/>
      <c r="D1072" s="48" t="s">
        <v>55</v>
      </c>
      <c r="E1072" s="49"/>
      <c r="F1072" s="49"/>
      <c r="G1072" s="50">
        <f>SUMIF(L1061:L1069, IF(L1060="","",L1060), K1061:K1069)</f>
        <v/>
      </c>
      <c r="H1072" s="50"/>
      <c r="I1072" s="50"/>
      <c r="J1072" s="50"/>
      <c r="K1072" s="51"/>
    </row>
    <row r="1073" spans="1:11" hidden="1">
      <c r="B1073" s="37"/>
      <c r="C1073" s="37"/>
      <c r="D1073" s="52" t="s">
        <v>56</v>
      </c>
      <c r="E1073" s="53"/>
      <c r="F1073" s="53"/>
      <c r="G1073" s="54">
        <f>ROUND(SUMIF(L1061:L1069, IF(L1060="","",L1060), K1061:K1069) * 0.2, 2)</f>
        <v/>
      </c>
      <c r="H1073" s="54"/>
      <c r="I1073" s="54"/>
      <c r="J1073" s="54"/>
      <c r="K1073" s="55"/>
    </row>
    <row r="1074" spans="1:11" hidden="1">
      <c r="B1074" s="37"/>
      <c r="C1074" s="37"/>
      <c r="D1074" s="48" t="s">
        <v>57</v>
      </c>
      <c r="E1074" s="49"/>
      <c r="F1074" s="49"/>
      <c r="G1074" s="50">
        <f>SUM(G1072:G1073)</f>
        <v/>
      </c>
      <c r="H1074" s="50"/>
      <c r="I1074" s="50"/>
      <c r="J1074" s="50"/>
      <c r="K1074" s="51"/>
    </row>
    <row r="1075" spans="1:11">
      <c r="A1075" s="7" t="s">
        <v>41</v>
      </c>
      <c r="B1075" s="37"/>
      <c r="C1075" s="37"/>
      <c r="K1075" s="37"/>
    </row>
    <row r="1076" spans="1:11">
      <c r="B1076" s="37"/>
      <c r="C1076" s="37"/>
      <c r="D1076" s="43" t="s">
        <v>42</v>
      </c>
      <c r="E1076" s="44"/>
      <c r="F1076" s="44"/>
      <c r="G1076" s="45"/>
      <c r="H1076" s="45"/>
      <c r="I1076" s="45"/>
      <c r="J1076" s="45"/>
      <c r="K1076" s="46"/>
    </row>
    <row r="1077" spans="1:11">
      <c r="B1077" s="37"/>
      <c r="C1077" s="37"/>
      <c r="D1077" s="47"/>
      <c r="E1077" s="7"/>
      <c r="F1077" s="7"/>
      <c r="G1077" s="7"/>
      <c r="H1077" s="7"/>
      <c r="I1077" s="7"/>
      <c r="J1077" s="7"/>
      <c r="K1077" s="8"/>
    </row>
    <row r="1078" spans="1:11">
      <c r="B1078" s="37"/>
      <c r="C1078" s="37"/>
      <c r="D1078" s="52" t="s">
        <v>55</v>
      </c>
      <c r="E1078" s="53"/>
      <c r="F1078" s="53"/>
      <c r="G1078" s="54">
        <f>SUMIF(L10:L1075, IF(L9="","",L9), K10:K1075)</f>
        <v/>
      </c>
      <c r="H1078" s="54"/>
      <c r="I1078" s="54"/>
      <c r="J1078" s="54"/>
      <c r="K1078" s="55"/>
    </row>
    <row r="1079" spans="1:11">
      <c r="B1079" s="37"/>
      <c r="C1079" s="37"/>
      <c r="D1079" s="52" t="s">
        <v>56</v>
      </c>
      <c r="E1079" s="53"/>
      <c r="F1079" s="53"/>
      <c r="G1079" s="54">
        <f>ROUND(SUMIF(L10:L1075, IF(L9="","",L9), K10:K1075) * 0.2, 2)</f>
        <v/>
      </c>
      <c r="H1079" s="54"/>
      <c r="I1079" s="54"/>
      <c r="J1079" s="54"/>
      <c r="K1079" s="55"/>
    </row>
    <row r="1080" spans="1:11">
      <c r="B1080" s="37"/>
      <c r="C1080" s="37"/>
      <c r="D1080" s="48" t="s">
        <v>57</v>
      </c>
      <c r="E1080" s="49"/>
      <c r="F1080" s="49"/>
      <c r="G1080" s="50">
        <f>SUM(G1078:G1079)</f>
        <v/>
      </c>
      <c r="H1080" s="50"/>
      <c r="I1080" s="50"/>
      <c r="J1080" s="50"/>
      <c r="K1080" s="51"/>
    </row>
    <row r="1081" spans="1:11" ht="31.5" customHeight="1">
      <c r="B1081" s="3"/>
      <c r="C1081" s="3"/>
      <c r="D1081" s="63" t="s">
        <v>674</v>
      </c>
      <c r="E1081" s="63"/>
      <c r="F1081" s="63"/>
      <c r="G1081" s="63"/>
      <c r="H1081" s="63"/>
      <c r="I1081" s="63"/>
      <c r="J1081" s="63"/>
      <c r="K1081" s="63"/>
    </row>
    <row r="1083" spans="1:11">
      <c r="D1083" s="64" t="s">
        <v>675</v>
      </c>
      <c r="E1083" s="64"/>
      <c r="F1083" s="64"/>
      <c r="G1083" s="64"/>
      <c r="H1083" s="64"/>
      <c r="I1083" s="64"/>
      <c r="J1083" s="64"/>
      <c r="K1083" s="64"/>
    </row>
    <row r="1084" spans="1:11">
      <c r="D1084" s="65" t="s">
        <v>676</v>
      </c>
      <c r="E1084" s="66"/>
      <c r="F1084" s="66"/>
      <c r="G1084" s="67">
        <f>SUMIF(L14:L1066, "", K14:K1066)</f>
        <v/>
      </c>
      <c r="H1084" s="67"/>
      <c r="I1084" s="67"/>
      <c r="J1084" s="67"/>
      <c r="K1084" s="67"/>
    </row>
    <row r="1085" spans="1:11">
      <c r="D1085" s="68" t="s">
        <v>677</v>
      </c>
      <c r="E1085" s="69"/>
      <c r="F1085" s="69"/>
      <c r="G1085" s="70">
        <f>SUMIF(L14:L17, "", K14:K17)</f>
        <v/>
      </c>
      <c r="H1085" s="71"/>
      <c r="I1085" s="71"/>
      <c r="J1085" s="71"/>
      <c r="K1085" s="71"/>
    </row>
    <row r="1086" spans="1:11">
      <c r="D1086" s="68" t="s">
        <v>678</v>
      </c>
      <c r="E1086" s="69"/>
      <c r="F1086" s="69"/>
      <c r="G1086" s="70">
        <f>SUMIF(L32:L32, "", K32:K32)</f>
        <v/>
      </c>
      <c r="H1086" s="71"/>
      <c r="I1086" s="71"/>
      <c r="J1086" s="71"/>
      <c r="K1086" s="71"/>
    </row>
    <row r="1087" spans="1:11">
      <c r="D1087" s="68" t="s">
        <v>679</v>
      </c>
      <c r="E1087" s="69"/>
      <c r="F1087" s="69"/>
      <c r="G1087" s="70">
        <f>SUMIF(L46:L71, "", K46:K71)</f>
        <v/>
      </c>
      <c r="H1087" s="71"/>
      <c r="I1087" s="71"/>
      <c r="J1087" s="71"/>
      <c r="K1087" s="71"/>
    </row>
    <row r="1088" spans="1:11">
      <c r="D1088" s="68" t="s">
        <v>680</v>
      </c>
      <c r="E1088" s="69"/>
      <c r="F1088" s="69"/>
      <c r="G1088" s="70">
        <f>SUMIF(L86:L809, "", K86:K809)</f>
        <v/>
      </c>
      <c r="H1088" s="71"/>
      <c r="I1088" s="71"/>
      <c r="J1088" s="71"/>
      <c r="K1088" s="71"/>
    </row>
    <row r="1089" spans="1:11">
      <c r="D1089" s="68" t="s">
        <v>681</v>
      </c>
      <c r="E1089" s="69"/>
      <c r="F1089" s="69"/>
      <c r="G1089" s="70">
        <f>SUMIF(L831:L877, "", K831:K877)</f>
        <v/>
      </c>
      <c r="H1089" s="71"/>
      <c r="I1089" s="71"/>
      <c r="J1089" s="71"/>
      <c r="K1089" s="71"/>
    </row>
    <row r="1090" spans="1:11">
      <c r="D1090" s="68" t="s">
        <v>682</v>
      </c>
      <c r="E1090" s="69"/>
      <c r="F1090" s="69"/>
      <c r="G1090" s="70">
        <f>SUMIF(L889:L909, "", K889:K909)</f>
        <v/>
      </c>
      <c r="H1090" s="71"/>
      <c r="I1090" s="71"/>
      <c r="J1090" s="71"/>
      <c r="K1090" s="71"/>
    </row>
    <row r="1091" spans="1:11">
      <c r="D1091" s="68" t="s">
        <v>683</v>
      </c>
      <c r="E1091" s="69"/>
      <c r="F1091" s="69"/>
      <c r="G1091" s="70">
        <f>SUMIF(L921:L974, "", K921:K974)</f>
        <v/>
      </c>
      <c r="H1091" s="71"/>
      <c r="I1091" s="71"/>
      <c r="J1091" s="71"/>
      <c r="K1091" s="71"/>
    </row>
    <row r="1092" spans="1:11">
      <c r="D1092" s="68" t="s">
        <v>684</v>
      </c>
      <c r="E1092" s="69"/>
      <c r="F1092" s="69"/>
      <c r="G1092" s="70">
        <f>SUMIF(L984:L1008, "", K984:K1008)</f>
        <v/>
      </c>
      <c r="H1092" s="71"/>
      <c r="I1092" s="71"/>
      <c r="J1092" s="71"/>
      <c r="K1092" s="71"/>
    </row>
    <row r="1093" spans="1:11">
      <c r="D1093" s="68" t="s">
        <v>685</v>
      </c>
      <c r="E1093" s="69"/>
      <c r="F1093" s="69"/>
      <c r="G1093" s="70">
        <f>SUMIF(L1022:L1027, "", K1022:K1027)</f>
        <v/>
      </c>
      <c r="H1093" s="71"/>
      <c r="I1093" s="71"/>
      <c r="J1093" s="71"/>
      <c r="K1093" s="71"/>
    </row>
    <row r="1094" spans="1:11">
      <c r="D1094" s="68" t="s">
        <v>686</v>
      </c>
      <c r="E1094" s="69"/>
      <c r="F1094" s="69"/>
      <c r="G1094" s="70">
        <f>SUMIF(L1038:L1050, "", K1038:K1050)</f>
        <v/>
      </c>
      <c r="H1094" s="71"/>
      <c r="I1094" s="71"/>
      <c r="J1094" s="71"/>
      <c r="K1094" s="71"/>
    </row>
    <row r="1095" spans="1:11">
      <c r="D1095" s="68" t="s">
        <v>687</v>
      </c>
      <c r="E1095" s="69"/>
      <c r="F1095" s="69"/>
      <c r="G1095" s="70">
        <f>SUMIF(L1064:L1066, "", K1064:K1066)</f>
        <v/>
      </c>
      <c r="H1095" s="71"/>
      <c r="I1095" s="71"/>
      <c r="J1095" s="71"/>
      <c r="K1095" s="71"/>
    </row>
    <row r="1096" spans="1:11">
      <c r="D1096" s="72" t="s">
        <v>688</v>
      </c>
      <c r="E1096" s="73"/>
      <c r="F1096" s="73"/>
      <c r="G1096" s="74"/>
      <c r="H1096" s="74"/>
      <c r="I1096" s="74"/>
      <c r="J1096" s="74"/>
      <c r="K1096" s="75"/>
    </row>
    <row r="1097" spans="1:11">
      <c r="D1097" s="76"/>
      <c r="E1097" s="3"/>
      <c r="F1097" s="3"/>
      <c r="G1097" s="3"/>
      <c r="H1097" s="3"/>
      <c r="I1097" s="3"/>
      <c r="J1097" s="3"/>
      <c r="K1097" s="77"/>
    </row>
    <row r="1098" spans="1:11">
      <c r="A1098" s="62"/>
      <c r="D1098" s="78" t="s">
        <v>55</v>
      </c>
      <c r="E1098" s="7"/>
      <c r="F1098" s="7"/>
      <c r="G1098" s="79">
        <f>SUMIF(L5:L1081, IF(L4="","",L4), K5:K1081)</f>
        <v/>
      </c>
      <c r="H1098" s="80"/>
      <c r="I1098" s="80"/>
      <c r="J1098" s="80"/>
      <c r="K1098" s="81"/>
    </row>
    <row r="1099" spans="1:11">
      <c r="A1099" s="62"/>
      <c r="D1099" s="78" t="s">
        <v>56</v>
      </c>
      <c r="E1099" s="7"/>
      <c r="F1099" s="7"/>
      <c r="G1099" s="79">
        <f>ROUND(SUMIF(L5:L1081, IF(L4="","",L4), K5:K1081) * 0.2, 2)</f>
        <v/>
      </c>
      <c r="H1099" s="80"/>
      <c r="I1099" s="80"/>
      <c r="J1099" s="80"/>
      <c r="K1099" s="81"/>
    </row>
    <row r="1100" spans="1:11">
      <c r="D1100" s="82" t="s">
        <v>57</v>
      </c>
      <c r="E1100" s="83"/>
      <c r="F1100" s="83"/>
      <c r="G1100" s="84">
        <f>SUM(G1098:G1099)</f>
        <v/>
      </c>
      <c r="H1100" s="85"/>
      <c r="I1100" s="85"/>
      <c r="J1100" s="85"/>
      <c r="K1100" s="86"/>
    </row>
    <row r="1101" spans="1:11">
      <c r="D1101" s="69"/>
      <c r="E1101" s="7"/>
      <c r="F1101" s="7"/>
      <c r="G1101" s="7"/>
      <c r="H1101" s="7"/>
      <c r="I1101" s="7"/>
      <c r="J1101" s="7"/>
      <c r="K1101" s="7"/>
    </row>
    <row r="1102" spans="1:11">
      <c r="D1102" s="87" t="s">
        <v>689</v>
      </c>
      <c r="E1102" s="87"/>
      <c r="F1102" s="87"/>
      <c r="G1102" s="87"/>
      <c r="H1102" s="87"/>
      <c r="I1102" s="87"/>
      <c r="J1102" s="87"/>
      <c r="K1102" s="87"/>
    </row>
    <row r="1103" spans="1:11">
      <c r="D1103" s="88">
        <f>IF('Paramètres'!AA2&lt;&gt;"",'Paramètres'!AA2,"")</f>
        <v/>
      </c>
      <c r="E1103" s="88"/>
      <c r="F1103" s="88"/>
      <c r="G1103" s="88"/>
      <c r="H1103" s="88"/>
      <c r="I1103" s="88"/>
      <c r="J1103" s="88"/>
      <c r="K1103" s="88"/>
    </row>
    <row r="1104" spans="1:11">
      <c r="D1104" s="88"/>
      <c r="E1104" s="88"/>
      <c r="F1104" s="88"/>
      <c r="G1104" s="88"/>
      <c r="H1104" s="88"/>
      <c r="I1104" s="88"/>
      <c r="J1104" s="88"/>
      <c r="K1104" s="88"/>
    </row>
    <row r="1105" spans="4:11" ht="56.7" customHeight="1">
      <c r="G1105" s="89" t="s">
        <v>690</v>
      </c>
      <c r="H1105" s="89"/>
      <c r="I1105" s="89"/>
      <c r="J1105" s="89"/>
      <c r="K1105" s="89"/>
    </row>
    <row r="1107" spans="4:11" ht="85.05" customHeight="1">
      <c r="D1107" s="90" t="s">
        <v>691</v>
      </c>
      <c r="E1107" s="90"/>
      <c r="G1107" s="90" t="s">
        <v>692</v>
      </c>
      <c r="H1107" s="90"/>
      <c r="I1107" s="90"/>
      <c r="J1107" s="90"/>
      <c r="K1107" s="90"/>
    </row>
    <row r="1108" spans="4:11">
      <c r="D1108" s="91" t="s">
        <v>693</v>
      </c>
      <c r="E1108" s="91"/>
      <c r="F1108" s="91"/>
      <c r="G1108" s="91"/>
      <c r="H1108" s="91"/>
      <c r="I1108" s="91"/>
      <c r="J1108" s="91"/>
      <c r="K1108" s="91"/>
    </row>
  </sheetData>
  <sheetProtection password="E95E" sheet="1" objects="1" selectLockedCells="1"/>
  <mergeCells count="614">
    <mergeCell ref="D3:F3"/>
    <mergeCell ref="D4:F4"/>
    <mergeCell ref="D9:F9"/>
    <mergeCell ref="D12:F12"/>
    <mergeCell ref="D14:F14"/>
    <mergeCell ref="D17:F17"/>
    <mergeCell ref="D20:F20"/>
    <mergeCell ref="G21:K21"/>
    <mergeCell ref="D21:F21"/>
    <mergeCell ref="G22:K22"/>
    <mergeCell ref="D22:F22"/>
    <mergeCell ref="G23:K23"/>
    <mergeCell ref="D23:F23"/>
    <mergeCell ref="G24:K24"/>
    <mergeCell ref="D24:F24"/>
    <mergeCell ref="G25:K25"/>
    <mergeCell ref="D25:F25"/>
    <mergeCell ref="D26:F26"/>
    <mergeCell ref="D28:F28"/>
    <mergeCell ref="D32:F32"/>
    <mergeCell ref="D35:F35"/>
    <mergeCell ref="G36:K36"/>
    <mergeCell ref="D36:F36"/>
    <mergeCell ref="G37:K37"/>
    <mergeCell ref="D37:F37"/>
    <mergeCell ref="G38:K38"/>
    <mergeCell ref="D38:F38"/>
    <mergeCell ref="G39:K39"/>
    <mergeCell ref="D39:F39"/>
    <mergeCell ref="G40:K40"/>
    <mergeCell ref="D40:F40"/>
    <mergeCell ref="D41:F41"/>
    <mergeCell ref="D45:F45"/>
    <mergeCell ref="D46:F46"/>
    <mergeCell ref="D52:F52"/>
    <mergeCell ref="D56:F56"/>
    <mergeCell ref="D59:F59"/>
    <mergeCell ref="D62:F62"/>
    <mergeCell ref="D65:F65"/>
    <mergeCell ref="D68:F68"/>
    <mergeCell ref="D71:F71"/>
    <mergeCell ref="D77:F77"/>
    <mergeCell ref="G78:K78"/>
    <mergeCell ref="D78:F78"/>
    <mergeCell ref="G79:K79"/>
    <mergeCell ref="D79:F79"/>
    <mergeCell ref="G80:K80"/>
    <mergeCell ref="D80:F80"/>
    <mergeCell ref="G81:K81"/>
    <mergeCell ref="D81:F81"/>
    <mergeCell ref="G82:K82"/>
    <mergeCell ref="D82:F82"/>
    <mergeCell ref="D83:F83"/>
    <mergeCell ref="D84:F84"/>
    <mergeCell ref="D85:F85"/>
    <mergeCell ref="D86:F86"/>
    <mergeCell ref="D88:F88"/>
    <mergeCell ref="D90:F90"/>
    <mergeCell ref="D92:F92"/>
    <mergeCell ref="D95:F95"/>
    <mergeCell ref="D96:F96"/>
    <mergeCell ref="D98:F98"/>
    <mergeCell ref="D100:F100"/>
    <mergeCell ref="D102:F102"/>
    <mergeCell ref="D104:F104"/>
    <mergeCell ref="D106:F106"/>
    <mergeCell ref="D108:F108"/>
    <mergeCell ref="D110:F110"/>
    <mergeCell ref="D112:F112"/>
    <mergeCell ref="D114:F114"/>
    <mergeCell ref="D116:F116"/>
    <mergeCell ref="D118:F118"/>
    <mergeCell ref="D120:F120"/>
    <mergeCell ref="D122:F122"/>
    <mergeCell ref="D126:F126"/>
    <mergeCell ref="D127:F127"/>
    <mergeCell ref="D129:F129"/>
    <mergeCell ref="D131:F131"/>
    <mergeCell ref="D133:F133"/>
    <mergeCell ref="D136:F136"/>
    <mergeCell ref="D139:F139"/>
    <mergeCell ref="D142:F142"/>
    <mergeCell ref="D143:F143"/>
    <mergeCell ref="D145:F145"/>
    <mergeCell ref="D147:F147"/>
    <mergeCell ref="D149:F149"/>
    <mergeCell ref="D151:F151"/>
    <mergeCell ref="D153:F153"/>
    <mergeCell ref="D155:F155"/>
    <mergeCell ref="D157:F157"/>
    <mergeCell ref="D159:F159"/>
    <mergeCell ref="D162:F162"/>
    <mergeCell ref="D163:F163"/>
    <mergeCell ref="D165:F165"/>
    <mergeCell ref="D167:F167"/>
    <mergeCell ref="D169:F169"/>
    <mergeCell ref="D171:F171"/>
    <mergeCell ref="D173:F173"/>
    <mergeCell ref="D176:F176"/>
    <mergeCell ref="D177:F177"/>
    <mergeCell ref="D179:F179"/>
    <mergeCell ref="D181:F181"/>
    <mergeCell ref="D183:F183"/>
    <mergeCell ref="D185:F185"/>
    <mergeCell ref="D187:F187"/>
    <mergeCell ref="D190:F190"/>
    <mergeCell ref="D191:F191"/>
    <mergeCell ref="D193:F193"/>
    <mergeCell ref="D195:F195"/>
    <mergeCell ref="D197:F197"/>
    <mergeCell ref="D199:F199"/>
    <mergeCell ref="D201:F201"/>
    <mergeCell ref="D204:F204"/>
    <mergeCell ref="D205:F205"/>
    <mergeCell ref="D207:F207"/>
    <mergeCell ref="D209:F209"/>
    <mergeCell ref="D211:F211"/>
    <mergeCell ref="D213:F213"/>
    <mergeCell ref="D215:F215"/>
    <mergeCell ref="D218:F218"/>
    <mergeCell ref="D219:F219"/>
    <mergeCell ref="D221:F221"/>
    <mergeCell ref="D223:F223"/>
    <mergeCell ref="D225:F225"/>
    <mergeCell ref="D227:F227"/>
    <mergeCell ref="D229:F229"/>
    <mergeCell ref="D232:F232"/>
    <mergeCell ref="D233:F233"/>
    <mergeCell ref="D235:F235"/>
    <mergeCell ref="D237:F237"/>
    <mergeCell ref="D239:F239"/>
    <mergeCell ref="D241:F241"/>
    <mergeCell ref="D243:F243"/>
    <mergeCell ref="D246:F246"/>
    <mergeCell ref="D247:F247"/>
    <mergeCell ref="D249:F249"/>
    <mergeCell ref="D251:F251"/>
    <mergeCell ref="D253:F253"/>
    <mergeCell ref="D255:F255"/>
    <mergeCell ref="D257:F257"/>
    <mergeCell ref="D260:F260"/>
    <mergeCell ref="D261:F261"/>
    <mergeCell ref="D263:F263"/>
    <mergeCell ref="D265:F265"/>
    <mergeCell ref="D267:F267"/>
    <mergeCell ref="D269:F269"/>
    <mergeCell ref="D271:F271"/>
    <mergeCell ref="D274:F274"/>
    <mergeCell ref="D275:F275"/>
    <mergeCell ref="D277:F277"/>
    <mergeCell ref="D279:F279"/>
    <mergeCell ref="D281:F281"/>
    <mergeCell ref="D283:F283"/>
    <mergeCell ref="D285:F285"/>
    <mergeCell ref="D288:F288"/>
    <mergeCell ref="D289:F289"/>
    <mergeCell ref="D291:F291"/>
    <mergeCell ref="D293:F293"/>
    <mergeCell ref="D295:F295"/>
    <mergeCell ref="D297:F297"/>
    <mergeCell ref="D299:F299"/>
    <mergeCell ref="D302:F302"/>
    <mergeCell ref="D303:F303"/>
    <mergeCell ref="D305:F305"/>
    <mergeCell ref="D307:F307"/>
    <mergeCell ref="D309:F309"/>
    <mergeCell ref="D311:F311"/>
    <mergeCell ref="D313:F313"/>
    <mergeCell ref="D316:F316"/>
    <mergeCell ref="D317:F317"/>
    <mergeCell ref="D319:F319"/>
    <mergeCell ref="D321:F321"/>
    <mergeCell ref="D323:F323"/>
    <mergeCell ref="D325:F325"/>
    <mergeCell ref="D328:F328"/>
    <mergeCell ref="D329:F329"/>
    <mergeCell ref="D331:F331"/>
    <mergeCell ref="D333:F333"/>
    <mergeCell ref="D335:F335"/>
    <mergeCell ref="D337:F337"/>
    <mergeCell ref="D340:F340"/>
    <mergeCell ref="D341:F341"/>
    <mergeCell ref="D344:F344"/>
    <mergeCell ref="D345:F345"/>
    <mergeCell ref="D350:F350"/>
    <mergeCell ref="D351:F351"/>
    <mergeCell ref="D352:F352"/>
    <mergeCell ref="D354:F354"/>
    <mergeCell ref="D356:F356"/>
    <mergeCell ref="D358:F358"/>
    <mergeCell ref="D360:F360"/>
    <mergeCell ref="D362:F362"/>
    <mergeCell ref="D365:F365"/>
    <mergeCell ref="D366:F366"/>
    <mergeCell ref="D368:F368"/>
    <mergeCell ref="D370:F370"/>
    <mergeCell ref="D372:F372"/>
    <mergeCell ref="D374:F374"/>
    <mergeCell ref="D376:F376"/>
    <mergeCell ref="D379:F379"/>
    <mergeCell ref="D380:F380"/>
    <mergeCell ref="D382:F382"/>
    <mergeCell ref="D384:F384"/>
    <mergeCell ref="D386:F386"/>
    <mergeCell ref="D388:F388"/>
    <mergeCell ref="D390:F390"/>
    <mergeCell ref="D393:F393"/>
    <mergeCell ref="D394:F394"/>
    <mergeCell ref="D396:F396"/>
    <mergeCell ref="D398:F398"/>
    <mergeCell ref="D400:F400"/>
    <mergeCell ref="D402:F402"/>
    <mergeCell ref="D404:F404"/>
    <mergeCell ref="D407:F407"/>
    <mergeCell ref="D408:F408"/>
    <mergeCell ref="D410:F410"/>
    <mergeCell ref="D412:F412"/>
    <mergeCell ref="D414:F414"/>
    <mergeCell ref="D416:F416"/>
    <mergeCell ref="D418:F418"/>
    <mergeCell ref="D421:F421"/>
    <mergeCell ref="D422:F422"/>
    <mergeCell ref="D424:F424"/>
    <mergeCell ref="D426:F426"/>
    <mergeCell ref="D428:F428"/>
    <mergeCell ref="D430:F430"/>
    <mergeCell ref="D432:F432"/>
    <mergeCell ref="D435:F435"/>
    <mergeCell ref="D436:F436"/>
    <mergeCell ref="D438:F438"/>
    <mergeCell ref="D440:F440"/>
    <mergeCell ref="D442:F442"/>
    <mergeCell ref="D444:F444"/>
    <mergeCell ref="D446:F446"/>
    <mergeCell ref="D449:F449"/>
    <mergeCell ref="D450:F450"/>
    <mergeCell ref="D452:F452"/>
    <mergeCell ref="D454:F454"/>
    <mergeCell ref="D456:F456"/>
    <mergeCell ref="D458:F458"/>
    <mergeCell ref="D460:F460"/>
    <mergeCell ref="D463:F463"/>
    <mergeCell ref="D464:F464"/>
    <mergeCell ref="D466:F466"/>
    <mergeCell ref="D468:F468"/>
    <mergeCell ref="D470:F470"/>
    <mergeCell ref="D472:F472"/>
    <mergeCell ref="D475:F475"/>
    <mergeCell ref="D476:F476"/>
    <mergeCell ref="D478:F478"/>
    <mergeCell ref="D480:F480"/>
    <mergeCell ref="D482:F482"/>
    <mergeCell ref="D484:F484"/>
    <mergeCell ref="D486:F486"/>
    <mergeCell ref="D489:F489"/>
    <mergeCell ref="D490:F490"/>
    <mergeCell ref="D492:F492"/>
    <mergeCell ref="D494:F494"/>
    <mergeCell ref="D496:F496"/>
    <mergeCell ref="D498:F498"/>
    <mergeCell ref="D500:F500"/>
    <mergeCell ref="D503:F503"/>
    <mergeCell ref="D504:F504"/>
    <mergeCell ref="D506:F506"/>
    <mergeCell ref="D508:F508"/>
    <mergeCell ref="D510:F510"/>
    <mergeCell ref="D512:F512"/>
    <mergeCell ref="D514:F514"/>
    <mergeCell ref="D517:F517"/>
    <mergeCell ref="D518:F518"/>
    <mergeCell ref="D520:F520"/>
    <mergeCell ref="D522:F522"/>
    <mergeCell ref="D524:F524"/>
    <mergeCell ref="D526:F526"/>
    <mergeCell ref="D528:F528"/>
    <mergeCell ref="D531:F531"/>
    <mergeCell ref="D532:F532"/>
    <mergeCell ref="D534:F534"/>
    <mergeCell ref="D536:F536"/>
    <mergeCell ref="D538:F538"/>
    <mergeCell ref="D540:F540"/>
    <mergeCell ref="D542:F542"/>
    <mergeCell ref="D545:F545"/>
    <mergeCell ref="D546:F546"/>
    <mergeCell ref="D548:F548"/>
    <mergeCell ref="D550:F550"/>
    <mergeCell ref="D552:F552"/>
    <mergeCell ref="D554:F554"/>
    <mergeCell ref="D556:F556"/>
    <mergeCell ref="D559:F559"/>
    <mergeCell ref="D560:F560"/>
    <mergeCell ref="D562:F562"/>
    <mergeCell ref="D564:F564"/>
    <mergeCell ref="D566:F566"/>
    <mergeCell ref="D568:F568"/>
    <mergeCell ref="D570:F570"/>
    <mergeCell ref="D573:F573"/>
    <mergeCell ref="D574:F574"/>
    <mergeCell ref="D576:F576"/>
    <mergeCell ref="D578:F578"/>
    <mergeCell ref="D580:F580"/>
    <mergeCell ref="D582:F582"/>
    <mergeCell ref="D584:F584"/>
    <mergeCell ref="D587:F587"/>
    <mergeCell ref="D588:F588"/>
    <mergeCell ref="D590:F590"/>
    <mergeCell ref="D592:F592"/>
    <mergeCell ref="D594:F594"/>
    <mergeCell ref="D596:F596"/>
    <mergeCell ref="D598:F598"/>
    <mergeCell ref="D601:F601"/>
    <mergeCell ref="D602:F602"/>
    <mergeCell ref="D604:F604"/>
    <mergeCell ref="D606:F606"/>
    <mergeCell ref="D608:F608"/>
    <mergeCell ref="D610:F610"/>
    <mergeCell ref="D613:F613"/>
    <mergeCell ref="D614:F614"/>
    <mergeCell ref="D616:F616"/>
    <mergeCell ref="D618:F618"/>
    <mergeCell ref="D620:F620"/>
    <mergeCell ref="D622:F622"/>
    <mergeCell ref="D625:F625"/>
    <mergeCell ref="D626:F626"/>
    <mergeCell ref="D628:F628"/>
    <mergeCell ref="D630:F630"/>
    <mergeCell ref="D632:F632"/>
    <mergeCell ref="D634:F634"/>
    <mergeCell ref="D637:F637"/>
    <mergeCell ref="D638:F638"/>
    <mergeCell ref="D640:F640"/>
    <mergeCell ref="D642:F642"/>
    <mergeCell ref="D645:F645"/>
    <mergeCell ref="D646:F646"/>
    <mergeCell ref="D648:F648"/>
    <mergeCell ref="D650:F650"/>
    <mergeCell ref="D652:F652"/>
    <mergeCell ref="D654:F654"/>
    <mergeCell ref="D656:F656"/>
    <mergeCell ref="D658:F658"/>
    <mergeCell ref="D660:F660"/>
    <mergeCell ref="D663:F663"/>
    <mergeCell ref="D664:F664"/>
    <mergeCell ref="D668:F668"/>
    <mergeCell ref="D669:F669"/>
    <mergeCell ref="D670:F670"/>
    <mergeCell ref="D672:F672"/>
    <mergeCell ref="D674:F674"/>
    <mergeCell ref="D676:F676"/>
    <mergeCell ref="D678:F678"/>
    <mergeCell ref="D680:F680"/>
    <mergeCell ref="D683:F683"/>
    <mergeCell ref="D685:F685"/>
    <mergeCell ref="D687:F687"/>
    <mergeCell ref="D690:F690"/>
    <mergeCell ref="D691:F691"/>
    <mergeCell ref="D693:F693"/>
    <mergeCell ref="D695:F695"/>
    <mergeCell ref="D698:F698"/>
    <mergeCell ref="D699:F699"/>
    <mergeCell ref="D701:F701"/>
    <mergeCell ref="D704:F704"/>
    <mergeCell ref="D705:F705"/>
    <mergeCell ref="D707:F707"/>
    <mergeCell ref="D710:F710"/>
    <mergeCell ref="D711:F711"/>
    <mergeCell ref="D713:F713"/>
    <mergeCell ref="D715:F715"/>
    <mergeCell ref="D717:F717"/>
    <mergeCell ref="D719:F719"/>
    <mergeCell ref="D721:F721"/>
    <mergeCell ref="D724:F724"/>
    <mergeCell ref="D725:F725"/>
    <mergeCell ref="D727:F727"/>
    <mergeCell ref="D729:F729"/>
    <mergeCell ref="D731:F731"/>
    <mergeCell ref="D733:F733"/>
    <mergeCell ref="D735:F735"/>
    <mergeCell ref="D738:F738"/>
    <mergeCell ref="D739:F739"/>
    <mergeCell ref="D741:F741"/>
    <mergeCell ref="D743:F743"/>
    <mergeCell ref="D745:F745"/>
    <mergeCell ref="D747:F747"/>
    <mergeCell ref="D749:F749"/>
    <mergeCell ref="D752:F752"/>
    <mergeCell ref="D753:F753"/>
    <mergeCell ref="D755:F755"/>
    <mergeCell ref="D757:F757"/>
    <mergeCell ref="D759:F759"/>
    <mergeCell ref="D761:F761"/>
    <mergeCell ref="D764:F764"/>
    <mergeCell ref="D765:F765"/>
    <mergeCell ref="D767:F767"/>
    <mergeCell ref="D769:F769"/>
    <mergeCell ref="D771:F771"/>
    <mergeCell ref="D773:F773"/>
    <mergeCell ref="D776:F776"/>
    <mergeCell ref="D777:F777"/>
    <mergeCell ref="D779:F779"/>
    <mergeCell ref="D781:F781"/>
    <mergeCell ref="D783:F783"/>
    <mergeCell ref="D785:F785"/>
    <mergeCell ref="D787:F787"/>
    <mergeCell ref="D790:F790"/>
    <mergeCell ref="D791:F791"/>
    <mergeCell ref="D793:F793"/>
    <mergeCell ref="D795:F795"/>
    <mergeCell ref="D797:F797"/>
    <mergeCell ref="D800:F800"/>
    <mergeCell ref="D801:F801"/>
    <mergeCell ref="D803:F803"/>
    <mergeCell ref="D805:F805"/>
    <mergeCell ref="D808:F808"/>
    <mergeCell ref="D809:F809"/>
    <mergeCell ref="D814:F814"/>
    <mergeCell ref="G815:K815"/>
    <mergeCell ref="D815:F815"/>
    <mergeCell ref="G816:K816"/>
    <mergeCell ref="D816:F816"/>
    <mergeCell ref="G817:K817"/>
    <mergeCell ref="D817:F817"/>
    <mergeCell ref="G818:K818"/>
    <mergeCell ref="D818:F818"/>
    <mergeCell ref="G819:K819"/>
    <mergeCell ref="D819:F819"/>
    <mergeCell ref="D820:F820"/>
    <mergeCell ref="D825:F825"/>
    <mergeCell ref="D831:F831"/>
    <mergeCell ref="D835:F835"/>
    <mergeCell ref="D837:F837"/>
    <mergeCell ref="D840:F840"/>
    <mergeCell ref="D843:F843"/>
    <mergeCell ref="D852:F852"/>
    <mergeCell ref="D855:F855"/>
    <mergeCell ref="D859:F859"/>
    <mergeCell ref="D861:F861"/>
    <mergeCell ref="D864:F864"/>
    <mergeCell ref="D868:F868"/>
    <mergeCell ref="D870:F870"/>
    <mergeCell ref="D873:F873"/>
    <mergeCell ref="D877:F877"/>
    <mergeCell ref="D880:F880"/>
    <mergeCell ref="G881:K881"/>
    <mergeCell ref="D881:F881"/>
    <mergeCell ref="G882:K882"/>
    <mergeCell ref="D882:F882"/>
    <mergeCell ref="G883:K883"/>
    <mergeCell ref="D883:F883"/>
    <mergeCell ref="G884:K884"/>
    <mergeCell ref="D884:F884"/>
    <mergeCell ref="G885:K885"/>
    <mergeCell ref="D885:F885"/>
    <mergeCell ref="D886:F886"/>
    <mergeCell ref="D889:F889"/>
    <mergeCell ref="D893:F893"/>
    <mergeCell ref="D895:F895"/>
    <mergeCell ref="D898:F898"/>
    <mergeCell ref="D901:F901"/>
    <mergeCell ref="D905:F905"/>
    <mergeCell ref="D909:F909"/>
    <mergeCell ref="D911:F911"/>
    <mergeCell ref="G912:K912"/>
    <mergeCell ref="D912:F912"/>
    <mergeCell ref="G913:K913"/>
    <mergeCell ref="D913:F913"/>
    <mergeCell ref="G914:K914"/>
    <mergeCell ref="D914:F914"/>
    <mergeCell ref="G915:K915"/>
    <mergeCell ref="D915:F915"/>
    <mergeCell ref="G916:K916"/>
    <mergeCell ref="D916:F916"/>
    <mergeCell ref="D917:F917"/>
    <mergeCell ref="D921:F921"/>
    <mergeCell ref="D925:F925"/>
    <mergeCell ref="D928:F928"/>
    <mergeCell ref="D933:F933"/>
    <mergeCell ref="D940:F940"/>
    <mergeCell ref="D945:F945"/>
    <mergeCell ref="D950:F950"/>
    <mergeCell ref="D956:F956"/>
    <mergeCell ref="D959:F959"/>
    <mergeCell ref="D962:F962"/>
    <mergeCell ref="D965:F965"/>
    <mergeCell ref="D968:F968"/>
    <mergeCell ref="D971:F971"/>
    <mergeCell ref="D974:F974"/>
    <mergeCell ref="D977:F977"/>
    <mergeCell ref="G978:K978"/>
    <mergeCell ref="D978:F978"/>
    <mergeCell ref="G979:K979"/>
    <mergeCell ref="D979:F979"/>
    <mergeCell ref="G980:K980"/>
    <mergeCell ref="D980:F980"/>
    <mergeCell ref="G981:K981"/>
    <mergeCell ref="D981:F981"/>
    <mergeCell ref="G982:K982"/>
    <mergeCell ref="D982:F982"/>
    <mergeCell ref="D983:F983"/>
    <mergeCell ref="D984:F984"/>
    <mergeCell ref="D992:F992"/>
    <mergeCell ref="D1000:F1000"/>
    <mergeCell ref="D1008:F1008"/>
    <mergeCell ref="D1011:F1011"/>
    <mergeCell ref="G1012:K1012"/>
    <mergeCell ref="D1012:F1012"/>
    <mergeCell ref="G1013:K1013"/>
    <mergeCell ref="D1013:F1013"/>
    <mergeCell ref="G1014:K1014"/>
    <mergeCell ref="D1014:F1014"/>
    <mergeCell ref="G1015:K1015"/>
    <mergeCell ref="D1015:F1015"/>
    <mergeCell ref="G1016:K1016"/>
    <mergeCell ref="D1016:F1016"/>
    <mergeCell ref="D1017:F1017"/>
    <mergeCell ref="D1019:F1019"/>
    <mergeCell ref="D1022:F1022"/>
    <mergeCell ref="D1025:F1025"/>
    <mergeCell ref="D1027:F1027"/>
    <mergeCell ref="D1030:F1030"/>
    <mergeCell ref="G1031:K1031"/>
    <mergeCell ref="D1031:F1031"/>
    <mergeCell ref="G1032:K1032"/>
    <mergeCell ref="D1032:F1032"/>
    <mergeCell ref="G1033:K1033"/>
    <mergeCell ref="D1033:F1033"/>
    <mergeCell ref="G1034:K1034"/>
    <mergeCell ref="D1034:F1034"/>
    <mergeCell ref="G1035:K1035"/>
    <mergeCell ref="D1035:F1035"/>
    <mergeCell ref="D1036:F1036"/>
    <mergeCell ref="D1038:F1038"/>
    <mergeCell ref="D1041:F1041"/>
    <mergeCell ref="D1044:F1044"/>
    <mergeCell ref="D1047:F1047"/>
    <mergeCell ref="D1050:F1050"/>
    <mergeCell ref="D1054:F1054"/>
    <mergeCell ref="G1055:K1055"/>
    <mergeCell ref="D1055:F1055"/>
    <mergeCell ref="G1056:K1056"/>
    <mergeCell ref="D1056:F1056"/>
    <mergeCell ref="G1057:K1057"/>
    <mergeCell ref="D1057:F1057"/>
    <mergeCell ref="G1058:K1058"/>
    <mergeCell ref="D1058:F1058"/>
    <mergeCell ref="G1059:K1059"/>
    <mergeCell ref="D1059:F1059"/>
    <mergeCell ref="D1060:F1060"/>
    <mergeCell ref="D1064:F1064"/>
    <mergeCell ref="D1066:F1066"/>
    <mergeCell ref="D1069:F1069"/>
    <mergeCell ref="G1070:K1070"/>
    <mergeCell ref="D1070:F1070"/>
    <mergeCell ref="G1071:K1071"/>
    <mergeCell ref="D1071:F1071"/>
    <mergeCell ref="G1072:K1072"/>
    <mergeCell ref="D1072:F1072"/>
    <mergeCell ref="G1073:K1073"/>
    <mergeCell ref="D1073:F1073"/>
    <mergeCell ref="G1074:K1074"/>
    <mergeCell ref="D1074:F1074"/>
    <mergeCell ref="D1075:F1075"/>
    <mergeCell ref="G1076:K1076"/>
    <mergeCell ref="D1076:F1076"/>
    <mergeCell ref="G1077:K1077"/>
    <mergeCell ref="D1077:F1077"/>
    <mergeCell ref="G1078:K1078"/>
    <mergeCell ref="D1078:F1078"/>
    <mergeCell ref="G1079:K1079"/>
    <mergeCell ref="D1079:F1079"/>
    <mergeCell ref="G1080:K1080"/>
    <mergeCell ref="D1080:F1080"/>
    <mergeCell ref="D1081:K1081"/>
    <mergeCell ref="D1083:K1083"/>
    <mergeCell ref="G1084:K1084"/>
    <mergeCell ref="D1084:F1084"/>
    <mergeCell ref="G1085:K1085"/>
    <mergeCell ref="D1085:F1085"/>
    <mergeCell ref="G1086:K1086"/>
    <mergeCell ref="D1086:F1086"/>
    <mergeCell ref="G1087:K1087"/>
    <mergeCell ref="D1087:F1087"/>
    <mergeCell ref="G1088:K1088"/>
    <mergeCell ref="D1088:F1088"/>
    <mergeCell ref="G1089:K1089"/>
    <mergeCell ref="D1089:F1089"/>
    <mergeCell ref="G1090:K1090"/>
    <mergeCell ref="D1090:F1090"/>
    <mergeCell ref="G1091:K1091"/>
    <mergeCell ref="D1091:F1091"/>
    <mergeCell ref="G1092:K1092"/>
    <mergeCell ref="D1092:F1092"/>
    <mergeCell ref="G1093:K1093"/>
    <mergeCell ref="D1093:F1093"/>
    <mergeCell ref="G1094:K1094"/>
    <mergeCell ref="D1094:F1094"/>
    <mergeCell ref="G1095:K1095"/>
    <mergeCell ref="D1095:F1095"/>
    <mergeCell ref="D1096:F1096"/>
    <mergeCell ref="D1097:K1097"/>
    <mergeCell ref="D1098:F1098"/>
    <mergeCell ref="G1098:K1098"/>
    <mergeCell ref="D1099:F1099"/>
    <mergeCell ref="G1099:K1099"/>
    <mergeCell ref="D1100:F1100"/>
    <mergeCell ref="G1100:K1100"/>
    <mergeCell ref="D1101:K1101"/>
    <mergeCell ref="D1102:K1102"/>
    <mergeCell ref="D1103:K1103"/>
    <mergeCell ref="D1104:K1104"/>
    <mergeCell ref="G1105:K1105"/>
    <mergeCell ref="D1107:E1107"/>
    <mergeCell ref="G1107:K1107"/>
    <mergeCell ref="D1108:K1108"/>
  </mergeCells>
  <pageMargins left="0.5511811023622" right="0.5511811023622" top="0.5511811023622" bottom="0.5511811023622" header="0.23622047244094" footer="0.23622047244094"/>
  <pageSetup paperSize="9" fitToHeight="0" orientation="portrait"/>
  <headerFooter>
    <oddHeader>&amp;L2022-TAS06 - CONSTRUCTION D'UN BATIMENT SITE FRANCE TRAVAIL LE PUY EN VELAY (Phase Locataire)
25, Rue de la Gazelle - 43 000 LE PUY EN VELAY&amp;C
DCE - Edition du 22/09/2025&amp;RCCTP / DPGF - Lot n°7 ELECTRICITE COURANTS FAIBLES 
</oddHeader>
    <oddFooter>&amp;LDocument établi par BDIBAT 
 Edition du 22/09/2025
&amp;R
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AA98"/>
  <sheetViews>
    <sheetView showGridLines="0" workbookViewId="0"/>
  </sheetViews>
  <sheetFormatPr defaultRowHeight="12.75" customHeight="1"/>
  <cols>
    <col min="1" max="1" width="11.42578125" customWidth="1"/>
    <col min="2" max="2" width="35" customWidth="1"/>
    <col min="3" max="10" width="11.42578125" customWidth="1"/>
  </cols>
  <sheetData>
    <row r="1" spans="1:27" ht="12.75" customHeight="1">
      <c r="B1" s="66" t="s">
        <v>694</v>
      </c>
      <c r="AA1" s="7">
        <f>IF('DPGF'!G1100&lt;&gt;"",'DPGF'!G1100,"0")</f>
        <v/>
      </c>
    </row>
    <row r="2" spans="1:27" ht="12.75" customHeight="1">
      <c r="AA2" s="7">
        <f>UPPER(MID(AA98,1,1))&amp;MID(AA98,2,168)</f>
        <v/>
      </c>
    </row>
    <row r="3" spans="1:27" ht="25.5" customHeight="1">
      <c r="A3" s="92" t="s">
        <v>695</v>
      </c>
      <c r="B3" s="89" t="s">
        <v>696</v>
      </c>
      <c r="C3" s="93" t="s">
        <v>721</v>
      </c>
      <c r="D3" s="93"/>
      <c r="E3" s="93"/>
      <c r="F3" s="93"/>
      <c r="G3" s="93"/>
      <c r="H3" s="93"/>
      <c r="I3" s="93"/>
      <c r="J3" s="93"/>
      <c r="AA3" s="7">
        <f>INT(AA1/1000000)</f>
        <v/>
      </c>
    </row>
    <row r="4" spans="1:27" ht="12.75" customHeight="1">
      <c r="AA4" s="7">
        <f>INT((AA1-AA3*1000000)/1000)</f>
        <v/>
      </c>
    </row>
    <row r="5" spans="1:27" ht="25.5" customHeight="1">
      <c r="A5" s="92" t="s">
        <v>697</v>
      </c>
      <c r="B5" s="89" t="s">
        <v>698</v>
      </c>
      <c r="C5" s="93" t="s">
        <v>722</v>
      </c>
      <c r="D5" s="93"/>
      <c r="E5" s="93"/>
      <c r="F5" s="93"/>
      <c r="G5" s="93"/>
      <c r="H5" s="93"/>
      <c r="I5" s="93"/>
      <c r="J5" s="93"/>
      <c r="AA5" s="7">
        <f>INT(AA1-AA3*1000000-AA4*1000)</f>
        <v/>
      </c>
    </row>
    <row r="6" spans="1:27" ht="12.75" customHeight="1">
      <c r="AA6" s="7">
        <f>ROUND(AA1-AA3*1000000-AA4*1000-AA5,2)*100</f>
        <v/>
      </c>
    </row>
    <row r="7" spans="1:27" ht="12.75" customHeight="1">
      <c r="A7" s="92" t="s">
        <v>707</v>
      </c>
      <c r="B7" s="89" t="s">
        <v>708</v>
      </c>
      <c r="C7" s="93" t="s">
        <v>723</v>
      </c>
      <c r="AA7" s="7">
        <f>AA3-AA12*100</f>
        <v/>
      </c>
    </row>
    <row r="8" spans="1:27" ht="12.75" customHeight="1">
      <c r="AA8" s="7">
        <f>0</f>
        <v/>
      </c>
    </row>
    <row r="9" spans="1:27" ht="12.75" customHeight="1">
      <c r="A9" s="92" t="s">
        <v>709</v>
      </c>
      <c r="B9" s="89" t="s">
        <v>710</v>
      </c>
      <c r="C9" s="93" t="s">
        <v>39</v>
      </c>
      <c r="AA9" s="7">
        <f>AA4-AA15*100</f>
        <v/>
      </c>
    </row>
    <row r="10" spans="1:27" ht="12.75" customHeight="1">
      <c r="AA10" s="7">
        <f>ROUND(AA5-AA18*100,0)</f>
        <v/>
      </c>
    </row>
    <row r="11" spans="1:27" ht="25.5" customHeight="1">
      <c r="A11" s="92" t="s">
        <v>699</v>
      </c>
      <c r="B11" s="89" t="s">
        <v>700</v>
      </c>
      <c r="C11" s="93" t="s">
        <v>40</v>
      </c>
      <c r="D11" s="93"/>
      <c r="E11" s="93"/>
      <c r="F11" s="93"/>
      <c r="G11" s="93"/>
      <c r="H11" s="93"/>
      <c r="I11" s="93"/>
      <c r="J11" s="93"/>
      <c r="AA11" s="7">
        <f>AA6</f>
        <v/>
      </c>
    </row>
    <row r="12" spans="1:27" ht="12.75" customHeight="1">
      <c r="AA12" s="7">
        <f>INT(AA3/100)</f>
        <v/>
      </c>
    </row>
    <row r="13" spans="1:27" ht="12.75" customHeight="1">
      <c r="A13" s="92" t="s">
        <v>711</v>
      </c>
      <c r="B13" s="89" t="s">
        <v>712</v>
      </c>
      <c r="C13" s="93" t="s">
        <v>724</v>
      </c>
      <c r="AA13" s="7">
        <f>INT((AA3-AA12*100)/10)</f>
        <v/>
      </c>
    </row>
    <row r="14" spans="1:27" ht="12.75" customHeight="1">
      <c r="AA14" s="7">
        <f>AA3-AA12*100-AA13*10</f>
        <v/>
      </c>
    </row>
    <row r="15" spans="1:27" ht="12.75" customHeight="1">
      <c r="A15" s="92" t="s">
        <v>713</v>
      </c>
      <c r="B15" s="89" t="s">
        <v>714</v>
      </c>
      <c r="C15" s="93" t="s">
        <v>725</v>
      </c>
      <c r="AA15" s="7">
        <f>INT(AA4/100)</f>
        <v/>
      </c>
    </row>
    <row r="16" spans="1:27" ht="12.75" customHeight="1">
      <c r="AA16" s="7">
        <f>INT((AA4-AA15*100)/10)</f>
        <v/>
      </c>
    </row>
    <row r="17" spans="1:27" ht="12.75" customHeight="1">
      <c r="A17" s="92" t="s">
        <v>715</v>
      </c>
      <c r="B17" s="89" t="s">
        <v>716</v>
      </c>
      <c r="C17" s="93">
        <v>3</v>
      </c>
      <c r="AA17" s="7">
        <f>AA4-AA15*100-AA16*10</f>
        <v/>
      </c>
    </row>
    <row r="18" spans="1:27" ht="12.75" customHeight="1">
      <c r="AA18" s="7">
        <f>INT(AA5/100)</f>
        <v/>
      </c>
    </row>
    <row r="19" spans="1:27" ht="12.75" customHeight="1">
      <c r="C19" s="94">
        <v>0.2</v>
      </c>
      <c r="E19" s="95" t="s">
        <v>717</v>
      </c>
      <c r="AA19" s="7">
        <f>INT((AA5-AA18*100)/10)</f>
        <v/>
      </c>
    </row>
    <row r="20" spans="1:27" ht="12.75" customHeight="1">
      <c r="C20" s="96">
        <v>0.055</v>
      </c>
      <c r="E20" s="95" t="s">
        <v>718</v>
      </c>
      <c r="AA20" s="7">
        <f>AA5-AA18*100-AA19*10</f>
        <v/>
      </c>
    </row>
    <row r="21" spans="1:27" ht="12.75" customHeight="1">
      <c r="C21" s="96">
        <v>0</v>
      </c>
      <c r="E21" s="95" t="s">
        <v>719</v>
      </c>
      <c r="AA21" s="7">
        <f>INT(AA6/10)</f>
        <v/>
      </c>
    </row>
    <row r="22" spans="1:27" ht="12.75" customHeight="1">
      <c r="C22" s="97">
        <v>0</v>
      </c>
      <c r="E22" s="95" t="s">
        <v>720</v>
      </c>
      <c r="AA22" s="7">
        <f>ROUND(AA6-AA21*10,0)</f>
        <v/>
      </c>
    </row>
    <row r="23" spans="1:27" ht="12.75" customHeight="1">
      <c r="AA23" s="7">
        <f>IF(AA12=0,"",IF(AA12=1,"",IF(AA12=2,"deux ",IF(AA12=3,"trois ",IF(AA12=4,"quatre ",IF(AA12=5,"cinq ",AA42))))))</f>
        <v/>
      </c>
    </row>
    <row r="24" spans="1:27" ht="12.75" customHeight="1">
      <c r="A24" s="92" t="s">
        <v>701</v>
      </c>
      <c r="B24" s="89" t="s">
        <v>702</v>
      </c>
      <c r="C24" s="93" t="s">
        <v>726</v>
      </c>
      <c r="D24" s="93"/>
      <c r="E24" s="93"/>
      <c r="F24" s="93"/>
      <c r="G24" s="93"/>
      <c r="H24" s="93"/>
      <c r="I24" s="93"/>
      <c r="J24" s="93"/>
      <c r="AA24" s="7">
        <f>IF(AA12=0,"",IF(AA12&lt;2,"cent ",AA43))</f>
        <v/>
      </c>
    </row>
    <row r="25" spans="1:27" ht="12.75" customHeight="1">
      <c r="AA25" s="7">
        <f>IF(AA13=1,AA44,IF(AA13=7,AA64,IF(AA13=9,AA80,AA89)))</f>
        <v/>
      </c>
    </row>
    <row r="26" spans="1:27" ht="12.75" customHeight="1">
      <c r="A26" s="92" t="s">
        <v>703</v>
      </c>
      <c r="B26" s="89" t="s">
        <v>704</v>
      </c>
      <c r="C26" s="93" t="s">
        <v>727</v>
      </c>
      <c r="D26" s="93"/>
      <c r="E26" s="93"/>
      <c r="F26" s="93"/>
      <c r="G26" s="93"/>
      <c r="H26" s="93"/>
      <c r="I26" s="93"/>
      <c r="J26" s="93"/>
      <c r="AA26" s="7">
        <f>IF(AA7=11,"",IF(AA7=12,"",IF(AA7=13,"",IF(AA7=14,"",IF(AA7=15,"",IF(AA7=16,"",AA45))))))</f>
        <v/>
      </c>
    </row>
    <row r="27" spans="1:27" ht="12.75" customHeight="1">
      <c r="AA27" s="7">
        <f>IF(AA3=0,"",IF(AA3&lt;2,"million ","millions "))</f>
        <v/>
      </c>
    </row>
    <row r="28" spans="1:27" ht="12.75" customHeight="1">
      <c r="A28" s="92" t="s">
        <v>705</v>
      </c>
      <c r="B28" s="89" t="s">
        <v>706</v>
      </c>
      <c r="C28" s="93"/>
      <c r="D28" s="93"/>
      <c r="E28" s="93"/>
      <c r="F28" s="93"/>
      <c r="G28" s="93"/>
      <c r="H28" s="93"/>
      <c r="I28" s="93"/>
      <c r="J28" s="93"/>
      <c r="AA28" s="7">
        <f>IF(AA8=1,"",IF(AA15=0,"",IF(AA15=1,"",IF(AA15=2,"deux ",IF(AA15=3,"trois ",IF(AA15=4,"quatre ",IF(AA15=5,"cinq ",AA46)))))))</f>
        <v/>
      </c>
    </row>
    <row r="29" spans="1:27" ht="12.75" customHeight="1">
      <c r="AA29" s="7">
        <f>IF(AA15=0,"",IF(AA15&lt;2,"cent ",AA47))</f>
        <v/>
      </c>
    </row>
    <row r="30" spans="1:27" ht="12.75" customHeight="1">
      <c r="AA30" s="7">
        <f>IF(AA16=1,AA48,IF(AA16=7,AA66,IF(AA16=9,AA81,AA90)))</f>
        <v/>
      </c>
    </row>
    <row r="31" spans="1:27" ht="12.75" customHeight="1">
      <c r="AA31" s="7">
        <f>IF(AA4=1,"",AA49)</f>
        <v/>
      </c>
    </row>
    <row r="32" spans="1:27" ht="12.75" customHeight="1">
      <c r="AA32" s="7">
        <f>IF(AA4&gt;0,"mille ","")</f>
        <v/>
      </c>
    </row>
    <row r="33" spans="27:27" ht="12.75" customHeight="1">
      <c r="AA33" s="7">
        <f>IF(INT(AA1)=0,"zéro ",IF(AA18=0,"",IF(AA18=1,"",IF(AA18=2,"deux ",IF(AA18=3,"trois ",IF(AA18=4,"quatre ",IF(AA18=5,"cinq ",AA50)))))))</f>
        <v/>
      </c>
    </row>
    <row r="34" spans="27:27" ht="12.75" customHeight="1">
      <c r="AA34" s="7">
        <f>IF(AA18=0,"",IF(AA18&lt;2,"cent ",AA51))</f>
        <v/>
      </c>
    </row>
    <row r="35" spans="27:27" ht="12.75" customHeight="1">
      <c r="AA35" s="7">
        <f>IF(AA19=1,AA52,IF(AA19=7,AA68,IF(AA19=9,AA83,AA91)))</f>
        <v/>
      </c>
    </row>
    <row r="36" spans="27:27" ht="12.75" customHeight="1">
      <c r="AA36" s="7">
        <f>IF(AA10=11,"",IF(AA10=12,"",IF(AA10=13,"",IF(AA10=14,"",IF(AA10=15,"",IF(AA10=16,"",AA53))))))</f>
        <v/>
      </c>
    </row>
    <row r="37" spans="27:27" ht="12.75" customHeight="1">
      <c r="AA37" s="7">
        <f>IF(INT(AA1&lt;2),"euro ","euros ")</f>
        <v/>
      </c>
    </row>
    <row r="38" spans="27:27" ht="12.75" customHeight="1">
      <c r="AA38" s="7">
        <f>IF(AA6&gt;0,"et ","")</f>
        <v/>
      </c>
    </row>
    <row r="39" spans="27:27" ht="12.75" customHeight="1">
      <c r="AA39" s="7">
        <f>IF(AA21=1,AA54,IF(AA21=7,AA70,IF(AA21=9,AA84,AA92)))</f>
        <v/>
      </c>
    </row>
    <row r="40" spans="27:27" ht="12.75" customHeight="1">
      <c r="AA40" s="7">
        <f>IF(AA11=11,"",IF(AA11=12,"",IF(AA11=13,"",IF(AA11=14,"",IF(AA11=15,"",IF(AA11=16,"",AA55))))))</f>
        <v/>
      </c>
    </row>
    <row r="41" spans="27:27" ht="12.75" customHeight="1">
      <c r="AA41" s="7">
        <f>IF(AA6=0,"",IF(AA6&lt;2,"centime","centimes"))</f>
        <v/>
      </c>
    </row>
    <row r="42" spans="27:27" ht="12.75" customHeight="1">
      <c r="AA42" s="7">
        <f>IF(AA3=0," ",IF(AA12=6,"six ",IF(AA12=7,"sept ",IF(AA12=8,"huit ",IF(AA12=9,"neuf ",)))))</f>
        <v/>
      </c>
    </row>
    <row r="43" spans="27:27" ht="12.75" customHeight="1">
      <c r="AA43" s="7">
        <f>IF(AA7&gt;0,"cent ", "cents ")</f>
        <v/>
      </c>
    </row>
    <row r="44" spans="27:27" ht="12.75" customHeight="1">
      <c r="AA44" s="7">
        <f>IF(AA7=10,"dix ",IF(AA7=11,"onze ",IF(AA7=12,"douze ",IF(AA7=13,"treize ",IF(AA7=14,"quatorze ",IF(AA7=15,"quinze ",AA56))))))</f>
        <v/>
      </c>
    </row>
    <row r="45" spans="27:27" ht="12.75" customHeight="1">
      <c r="AA45" s="7">
        <f>IF(AA7=17,"",IF(AA7=18,"",IF(AA7=19,"",AA57)))</f>
        <v/>
      </c>
    </row>
    <row r="46" spans="27:27" ht="12.75" customHeight="1">
      <c r="AA46" s="7">
        <f>IF(AA15=6,"six ",IF(AA15=7,"sept ",IF(AA15=8,"huit ",IF(AA15=9,"neuf ",))))</f>
        <v/>
      </c>
    </row>
    <row r="47" spans="27:27" ht="12.75" customHeight="1">
      <c r="AA47" s="7">
        <f>IF(AA9&gt;0,"cent ", "cents ")</f>
        <v/>
      </c>
    </row>
    <row r="48" spans="27:27" ht="12.75" customHeight="1">
      <c r="AA48" s="7">
        <f>IF(AA9=10,"dix ",IF(AA9=11,"onze ",IF(AA9=12,"douze ",IF(AA9=13,"treize ",IF(AA9=14,"quatorze ",IF(AA9=15,"quinze ",AA58))))))</f>
        <v/>
      </c>
    </row>
    <row r="49" spans="27:27" ht="12.75" customHeight="1">
      <c r="AA49" s="7">
        <f>IF(AA9=11,"",IF(AA9=12,"",IF(AA9=13,"",IF(AA9=14,"",IF(AA9=15,"",IF(AA9=16,"",AA59))))))</f>
        <v/>
      </c>
    </row>
    <row r="50" spans="27:27" ht="12.75" customHeight="1">
      <c r="AA50" s="7">
        <f>IF(AA18=6,"six ",IF(AA18=7,"sept ",IF(AA18=8,"huit ",IF(AA18=9,"neuf ",))))</f>
        <v/>
      </c>
    </row>
    <row r="51" spans="27:27" ht="12.75" customHeight="1">
      <c r="AA51" s="7">
        <f>IF(AA10&gt;0,"cent ", "cents ")</f>
        <v/>
      </c>
    </row>
    <row r="52" spans="27:27" ht="12.75" customHeight="1">
      <c r="AA52" s="7">
        <f>IF(AA10=10,"dix ",IF(AA10=11,"onze ",IF(AA10=12,"douze ",IF(AA10=13,"treize ",IF(AA10=14,"quatorze ",IF(AA10=15,"quinze ",AA60))))))</f>
        <v/>
      </c>
    </row>
    <row r="53" spans="27:27" ht="12.75" customHeight="1">
      <c r="AA53" s="7">
        <f>IF(AA10=17,"",IF(AA10=18,"",IF(AA10=19,"",AA61)))</f>
        <v/>
      </c>
    </row>
    <row r="54" spans="27:27" ht="12.75" customHeight="1">
      <c r="AA54" s="7">
        <f>IF(AA11=10,"dix ",IF(AA11=11,"onze ",IF(AA11=12,"douze ",IF(AA11=13,"treize ",IF(AA11=14,"quatorze ",IF(AA11=15,"quinze ",AA62))))))</f>
        <v/>
      </c>
    </row>
    <row r="55" spans="27:27" ht="12.75" customHeight="1">
      <c r="AA55" s="7">
        <f>IF(AA11=17,"",IF(AA11=18,"",IF(AA11=19,"",AA63)))</f>
        <v/>
      </c>
    </row>
    <row r="56" spans="27:27" ht="12.75" customHeight="1">
      <c r="AA56" s="7">
        <f>IF(AA7=16,"seize ",IF(AA7=17,"dix-sept ",IF(AA7=18,"dix-huit ",IF(AA7=19,"dix-neuf ",AA64))))</f>
        <v/>
      </c>
    </row>
    <row r="57" spans="27:27" ht="12.75" customHeight="1">
      <c r="AA57" s="7">
        <f>IF(AA7=21,"et un ",IF(AA7=31,"et un ",IF(AA7=41,"et un ",IF(AA7=51,"et un ",IF(AA7=61,"et un ",AA65)))))</f>
        <v/>
      </c>
    </row>
    <row r="58" spans="27:27" ht="12.75" customHeight="1">
      <c r="AA58" s="7">
        <f>IF(AA9=16,"seize ",IF(AA9=17,"dix-sept ",IF(AA9=18,"dix-huit ",IF(AA9=19,"dix-neuf ",AA66))))</f>
        <v/>
      </c>
    </row>
    <row r="59" spans="27:27" ht="12.75" customHeight="1">
      <c r="AA59" s="7">
        <f>IF(AA9=17,"",IF(AA9=18,"",IF(AA9=19,"",AA67)))</f>
        <v/>
      </c>
    </row>
    <row r="60" spans="27:27" ht="12.75" customHeight="1">
      <c r="AA60" s="7">
        <f>IF(AA10=16,"seize ",IF(AA10=17,"dix-sept ",IF(AA10=18,"dix-huit ",IF(AA10=19,"dix-neuf ",AA68))))</f>
        <v/>
      </c>
    </row>
    <row r="61" spans="27:27" ht="12.75" customHeight="1">
      <c r="AA61" s="7">
        <f>IF(AA10=21,"et un ",IF(AA10=31,"et un ",IF(AA10=41,"et un ",IF(AA10=51,"et un ",IF(AA10=61,"et un ",AA69)))))</f>
        <v/>
      </c>
    </row>
    <row r="62" spans="27:27" ht="12.75" customHeight="1">
      <c r="AA62" s="7">
        <f>IF(AA11=16,"seize ",IF(AA11=17,"dix-sept ",IF(AA11=18,"dix-huit ",IF(AA11=19,"dix-neuf ",AA70))))</f>
        <v/>
      </c>
    </row>
    <row r="63" spans="27:27" ht="12.75" customHeight="1">
      <c r="AA63" s="7">
        <f>IF(AA11=21,"et un ",IF(AA11=31,"et un ",IF(AA11=41,"et un ",IF(AA11=51,"et un ",IF(AA11=61,"et un ",AA71)))))</f>
        <v/>
      </c>
    </row>
    <row r="64" spans="27:27" ht="12.75" customHeight="1">
      <c r="AA64" s="7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>
      <c r="AA65" s="7">
        <f>IF(AA13=9,"",IF(AA13=7,"",IF(AA14=0,"",IF(AA14=1,"un ",IF(AA14=2,"deux ",IF(AA14=3,"trois ",IF(AA14=4,"quatre ",IF(AA14=5,"cinq ",AA73))))))))</f>
        <v/>
      </c>
    </row>
    <row r="66" spans="27:27" ht="12.75" customHeight="1">
      <c r="AA66" s="7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>
      <c r="AA67" s="7">
        <f>IF(AA9=21,"et un ",IF(AA9=31,"et un ",IF(AA9=41,"et un ",IF(AA9=51,"et un ",IF(AA9=61,"et un ",AA75)))))</f>
        <v/>
      </c>
    </row>
    <row r="68" spans="27:27" ht="12.75" customHeight="1">
      <c r="AA68" s="7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>
      <c r="AA69" s="7">
        <f>IF(AA19=9,"",IF(AA19=7,"",IF(AA20=0,"",IF(AA20=1,"un ",IF(AA20=2,"deux ",IF(AA20=3,"trois ",IF(AA20=4,"quatre ",IF(AA20=5,"cinq ",AA77))))))))</f>
        <v/>
      </c>
    </row>
    <row r="70" spans="27:27" ht="12.75" customHeight="1">
      <c r="AA70" s="7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>
      <c r="AA71" s="7">
        <f>IF(AA21=9,"",IF(AA21=7,"",IF(AA22=0,"",IF(AA22=1,"un ",IF(AA22=2,"deux ",IF(AA22=3,"trois ",IF(AA22=4,"quatre ",IF(AA22=5,"cinq ",AA79))))))))</f>
        <v/>
      </c>
    </row>
    <row r="72" spans="27:27" ht="12.75" customHeight="1">
      <c r="AA72" s="7">
        <f>IF(AA7=76,"soixante-seize ",IF(AA7=77,"soixante-dix-sept ",IF(AA7=78,"soixante-dix-huit ",IF(AA7=79,"soixante-dix-neuf ",AA80))))</f>
        <v/>
      </c>
    </row>
    <row r="73" spans="27:27" ht="12.75" customHeight="1">
      <c r="AA73" s="7">
        <f>IF(AA13=9,"",IF(AA14=6,"six ",IF(AA14=7,"sept ",IF(AA14=8,"huit ",IF(AA14=9,"neuf ",)))))</f>
        <v/>
      </c>
    </row>
    <row r="74" spans="27:27" ht="12.75" customHeight="1">
      <c r="AA74" s="7">
        <f>IF(AA9=76,"soixante-seize ",IF(AA9=77,"soixante-dix-sept ",IF(AA9=78,"soixante-dix-huit ",IF(AA9=79,"soixante-dix-neuf ",AA81))))</f>
        <v/>
      </c>
    </row>
    <row r="75" spans="27:27" ht="12.75" customHeight="1">
      <c r="AA75" s="7">
        <f>IF(AA16=9,"",IF(AA16=7,"",IF(AA17=0,"",IF(AA17=1,"un ",IF(AA17=2,"deux ",IF(AA17=3,"trois ",IF(AA17=4,"quatre ",IF(AA17=5,"cinq ",AA82))))))))</f>
        <v/>
      </c>
    </row>
    <row r="76" spans="27:27" ht="12.75" customHeight="1">
      <c r="AA76" s="7">
        <f>IF(AA10=76,"soixante-seize ",IF(AA10=77,"soixante-dix-sept ",IF(AA10=78,"soixante-dix-huit ",IF(AA10=79,"soixante-dix-neuf ",AA83))))</f>
        <v/>
      </c>
    </row>
    <row r="77" spans="27:27" ht="12.75" customHeight="1">
      <c r="AA77" s="7">
        <f>IF(AA19=9,"",IF(AA20=6,"six ",IF(AA20=7,"sept ",IF(AA20=8,"huit ",IF(AA20=9,"neuf ",)))))</f>
        <v/>
      </c>
    </row>
    <row r="78" spans="27:27" ht="12.75" customHeight="1">
      <c r="AA78" s="7">
        <f>IF(AA11=76,"soixante-seize ",IF(AA11=77,"soixante-dix-sept ",IF(AA11=78,"soixante-dix-huit ",IF(AA11=79,"soixante-dix-neuf ",AA84))))</f>
        <v/>
      </c>
    </row>
    <row r="79" spans="27:27" ht="12.75" customHeight="1">
      <c r="AA79" s="7">
        <f>IF(AA21=9,"",IF(AA22=6,"six ",IF(AA22=7,"sept ",IF(AA22=8,"huit ",IF(AA22=9,"neuf ",)))))</f>
        <v/>
      </c>
    </row>
    <row r="80" spans="27:27" ht="12.75" customHeight="1">
      <c r="AA80" s="7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>
      <c r="AA81" s="7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>
      <c r="AA82" s="7">
        <f>IF(AA16=9,"",IF(AA17=6,"six ",IF(AA17=7,"sept ",IF(AA17=8,"huit ",IF(AA17=9,"neuf ",)))))</f>
        <v/>
      </c>
    </row>
    <row r="83" spans="27:27" ht="12.75" customHeight="1">
      <c r="AA83" s="7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>
      <c r="AA84" s="7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>
      <c r="AA85" s="7">
        <f>IF(AA7=96,"quatre-vingt-seize ",IF(AA7=97,"quatre-vingt-dix-sept ",IF(AA7=98,"quatre-vingt-dix-huit ",IF(AA7=99,"quatre-vingt-dix-neuf ",AA89))))</f>
        <v/>
      </c>
    </row>
    <row r="86" spans="27:27" ht="12.75" customHeight="1">
      <c r="AA86" s="7">
        <f>IF(AA9=96,"quatre-vingt-seize ",IF(AA9=97,"quatre-vingt-dix-sept ",IF(AA9=98,"quatre-vingt-dix-huit ",IF(AA9=99,"quatre-vingt-dix-neuf ",AA90))))</f>
        <v/>
      </c>
    </row>
    <row r="87" spans="27:27" ht="12.75" customHeight="1">
      <c r="AA87" s="7">
        <f>IF(AA10=96,"quatre-vingt-seize ",IF(AA10=97,"quatre-vingt-dix-sept ",IF(AA10=98,"quatre-vingt-dix-huit ",IF(AA10=99,"quatre-vingt-dix-neuf ",AA91))))</f>
        <v/>
      </c>
    </row>
    <row r="88" spans="27:27" ht="12.75" customHeight="1">
      <c r="AA88" s="7">
        <f>IF(AA11=96,"quatre-vingt-seize ",IF(AA11=97,"quatre-vingt-dix-sept ",IF(AA11=98,"quatre-vingt-dix-huit ",IF(AA11=99,"quatre-vingt-dix-neuf ",AA92))))</f>
        <v/>
      </c>
    </row>
    <row r="89" spans="27:27" ht="12.75" customHeight="1">
      <c r="AA89" s="7">
        <f>IF(AA13=2,"vingt ",IF(AA13=3,"trente ",IF(AA13=4,"quarante ",IF(AA13=5,"cinquante ",AA93))))</f>
        <v/>
      </c>
    </row>
    <row r="90" spans="27:27" ht="12.75" customHeight="1">
      <c r="AA90" s="7">
        <f>IF(AA16=2,"vingt ",IF(AA16=3,"trente ",IF(AA16=4,"quarante ",IF(AA16=5,"cinquante ",AA94))))</f>
        <v/>
      </c>
    </row>
    <row r="91" spans="27:27" ht="12.75" customHeight="1">
      <c r="AA91" s="7">
        <f>IF(AA19=2,"vingt ",IF(AA19=3,"trente ",IF(AA19=4,"quarante ",IF(AA19=5,"cinquante ",AA95))))</f>
        <v/>
      </c>
    </row>
    <row r="92" spans="27:27" ht="12.75" customHeight="1">
      <c r="AA92" s="7">
        <f>IF(AA21=2,"vingt ",IF(AA21=3,"trente ",IF(AA21=4,"quarante ",IF(AA21=5,"cinquante ",AA96))))</f>
        <v/>
      </c>
    </row>
    <row r="93" spans="27:27" ht="12.75" customHeight="1">
      <c r="AA93" s="7">
        <f>IF(AA13=6,"soixante ",IF(AA7=80,"quatre-vingts ",IF(AA13=8,"quatre-vingt-","")))</f>
        <v/>
      </c>
    </row>
    <row r="94" spans="27:27" ht="12.75" customHeight="1">
      <c r="AA94" s="7">
        <f>IF(AA16=6,"soixante ",IF(AA9=80,"quatre-vingts ",IF(AA16=8,"quatre-vingt-","")))</f>
        <v/>
      </c>
    </row>
    <row r="95" spans="27:27" ht="12.75" customHeight="1">
      <c r="AA95" s="7">
        <f>IF(AA19=6,"soixante ",IF(AA10=80,"quatre-vingts ",IF(AA19=8,"quatre-vingt-","")))</f>
        <v/>
      </c>
    </row>
    <row r="96" spans="27:27" ht="12.75" customHeight="1">
      <c r="AA96" s="7">
        <f>IF(AA21=6,"soixante ",IF(AA11=80,"quatre-vingts ",IF(AA21=8,"quatre-vingt-","")))</f>
        <v/>
      </c>
    </row>
    <row r="97" spans="27:27" ht="12.75" customHeight="1">
      <c r="AA97" s="7">
        <f>0</f>
        <v/>
      </c>
    </row>
    <row r="98" spans="27:27" ht="12.75" customHeight="1">
      <c r="AA98" s="7">
        <f>(AA23&amp;AA24&amp;AA25&amp;AA26&amp;AA27&amp;AA28&amp;AA29&amp;AA30&amp;AA31&amp;AA32&amp;AA33&amp;AA34&amp;AA35&amp;AA36&amp;AA37&amp;AA38&amp;AA39&amp;AA40&amp;AA41)</f>
        <v/>
      </c>
    </row>
  </sheetData>
  <sheetProtection password="E95E" sheet="1" objects="1" selectLockedCells="1"/>
  <mergeCells count="6">
    <mergeCell ref="C3:J3"/>
    <mergeCell ref="C5:J5"/>
    <mergeCell ref="C11:J11"/>
    <mergeCell ref="C24:J24"/>
    <mergeCell ref="C26:J26"/>
    <mergeCell ref="C28:J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C12"/>
  <sheetViews>
    <sheetView workbookViewId="0"/>
  </sheetViews>
  <sheetFormatPr defaultRowHeight="15"/>
  <cols>
    <col min="1" max="1" width="24.7109375" customWidth="1"/>
  </cols>
  <sheetData>
    <row r="1" spans="1:3">
      <c r="A1" s="7" t="s">
        <v>728</v>
      </c>
      <c r="B1" s="7" t="s">
        <v>729</v>
      </c>
    </row>
    <row r="2" spans="1:3">
      <c r="A2" s="7" t="s">
        <v>730</v>
      </c>
      <c r="B2" s="7" t="s">
        <v>721</v>
      </c>
    </row>
    <row r="3" spans="1:3">
      <c r="A3" s="7" t="s">
        <v>731</v>
      </c>
      <c r="B3" s="7">
        <v>1</v>
      </c>
    </row>
    <row r="4" spans="1:3">
      <c r="A4" s="7" t="s">
        <v>732</v>
      </c>
      <c r="B4" s="7">
        <v>0</v>
      </c>
    </row>
    <row r="5" spans="1:3">
      <c r="A5" s="7" t="s">
        <v>733</v>
      </c>
      <c r="B5" s="7">
        <v>0</v>
      </c>
    </row>
    <row r="6" spans="1:3">
      <c r="A6" s="7" t="s">
        <v>734</v>
      </c>
      <c r="B6" s="7">
        <v>1</v>
      </c>
    </row>
    <row r="7" spans="1:3">
      <c r="A7" s="7" t="s">
        <v>735</v>
      </c>
      <c r="B7" s="7">
        <v>1</v>
      </c>
    </row>
    <row r="8" spans="1:3">
      <c r="A8" s="7" t="s">
        <v>736</v>
      </c>
      <c r="B8" s="7">
        <v>0</v>
      </c>
    </row>
    <row r="9" spans="1:3">
      <c r="A9" s="7" t="s">
        <v>737</v>
      </c>
      <c r="B9" s="7">
        <v>0</v>
      </c>
    </row>
    <row r="10" spans="1:3">
      <c r="A10" s="7" t="s">
        <v>738</v>
      </c>
      <c r="C10" s="7" t="s">
        <v>739</v>
      </c>
    </row>
    <row r="11" spans="1:3">
      <c r="A11" s="7" t="s">
        <v>740</v>
      </c>
      <c r="B11" s="7">
        <v>0</v>
      </c>
    </row>
    <row r="12" spans="1:3">
      <c r="A12" s="7" t="s">
        <v>741</v>
      </c>
      <c r="B12" s="7" t="s">
        <v>742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defaultRowHeight="12.75" customHeight="1"/>
  <cols>
    <col min="1" max="1" width="6.7109375" customWidth="1"/>
    <col min="2" max="2" width="35" customWidth="1"/>
    <col min="3" max="10" width="11.42578125" customWidth="1"/>
  </cols>
  <sheetData>
    <row r="2" spans="1:10" ht="12.75" customHeight="1">
      <c r="B2" s="98" t="s">
        <v>743</v>
      </c>
      <c r="C2" s="98"/>
      <c r="D2" s="98"/>
      <c r="E2" s="98"/>
      <c r="F2" s="98"/>
      <c r="G2" s="98"/>
      <c r="H2" s="98"/>
      <c r="I2" s="98"/>
      <c r="J2" s="98"/>
    </row>
    <row r="4" spans="1:10" ht="12.75" customHeight="1">
      <c r="A4" s="92" t="s">
        <v>695</v>
      </c>
      <c r="B4" s="89" t="s">
        <v>744</v>
      </c>
      <c r="C4" s="99"/>
      <c r="D4" s="99"/>
      <c r="E4" s="99"/>
      <c r="F4" s="99"/>
      <c r="G4" s="99"/>
      <c r="H4" s="99"/>
      <c r="I4" s="99"/>
      <c r="J4" s="99"/>
    </row>
    <row r="6" spans="1:10" ht="12.75" customHeight="1">
      <c r="A6" s="92" t="s">
        <v>697</v>
      </c>
      <c r="B6" s="89" t="s">
        <v>745</v>
      </c>
      <c r="C6" s="99"/>
      <c r="D6" s="99"/>
      <c r="E6" s="99"/>
      <c r="F6" s="99"/>
      <c r="G6" s="99"/>
      <c r="H6" s="99"/>
      <c r="I6" s="99"/>
      <c r="J6" s="99"/>
    </row>
    <row r="8" spans="1:10" ht="12.75" customHeight="1">
      <c r="A8" s="92" t="s">
        <v>707</v>
      </c>
      <c r="B8" s="89" t="s">
        <v>746</v>
      </c>
      <c r="C8" s="99"/>
      <c r="D8" s="99"/>
      <c r="E8" s="99"/>
      <c r="F8" s="99"/>
      <c r="G8" s="99"/>
      <c r="H8" s="99"/>
      <c r="I8" s="99"/>
      <c r="J8" s="99"/>
    </row>
    <row r="10" spans="1:10" ht="12.75" customHeight="1">
      <c r="A10" s="92" t="s">
        <v>709</v>
      </c>
      <c r="B10" s="89" t="s">
        <v>747</v>
      </c>
      <c r="C10" s="100"/>
      <c r="D10" s="100"/>
      <c r="E10" s="100"/>
      <c r="F10" s="100"/>
      <c r="G10" s="100"/>
      <c r="H10" s="100"/>
      <c r="I10" s="100"/>
      <c r="J10" s="100"/>
    </row>
    <row r="12" spans="1:10" ht="12.75" customHeight="1">
      <c r="A12" s="92" t="s">
        <v>699</v>
      </c>
      <c r="B12" s="89" t="s">
        <v>748</v>
      </c>
      <c r="C12" s="99"/>
      <c r="D12" s="99"/>
      <c r="E12" s="99"/>
      <c r="F12" s="99"/>
      <c r="G12" s="99"/>
      <c r="H12" s="99"/>
      <c r="I12" s="99"/>
      <c r="J12" s="99"/>
    </row>
    <row r="14" spans="1:10" ht="12.75" customHeight="1">
      <c r="A14" s="92" t="s">
        <v>711</v>
      </c>
      <c r="B14" s="89" t="s">
        <v>749</v>
      </c>
      <c r="C14" s="99"/>
      <c r="D14" s="99"/>
      <c r="E14" s="99"/>
      <c r="F14" s="99"/>
      <c r="G14" s="99"/>
      <c r="H14" s="99"/>
      <c r="I14" s="99"/>
      <c r="J14" s="99"/>
    </row>
    <row r="16" spans="1:10" ht="12.75" customHeight="1">
      <c r="A16" s="92" t="s">
        <v>713</v>
      </c>
      <c r="B16" s="89" t="s">
        <v>750</v>
      </c>
      <c r="C16" s="99"/>
      <c r="D16" s="99"/>
      <c r="E16" s="99"/>
      <c r="F16" s="99"/>
      <c r="G16" s="99"/>
      <c r="H16" s="99"/>
      <c r="I16" s="99"/>
      <c r="J16" s="99"/>
    </row>
    <row r="18" spans="1:10" ht="12.75" customHeight="1">
      <c r="A18" s="92" t="s">
        <v>715</v>
      </c>
      <c r="B18" s="89" t="s">
        <v>751</v>
      </c>
      <c r="C18" s="101"/>
      <c r="D18" s="101"/>
      <c r="E18" s="101"/>
      <c r="F18" s="101"/>
      <c r="G18" s="101"/>
      <c r="H18" s="101"/>
      <c r="I18" s="101"/>
      <c r="J18" s="101"/>
    </row>
    <row r="20" spans="1:10" ht="12.75" customHeight="1">
      <c r="A20" s="92" t="s">
        <v>752</v>
      </c>
      <c r="B20" s="89" t="s">
        <v>753</v>
      </c>
      <c r="C20" s="101"/>
      <c r="D20" s="101"/>
      <c r="E20" s="101"/>
      <c r="F20" s="101"/>
      <c r="G20" s="101"/>
      <c r="H20" s="101"/>
      <c r="I20" s="101"/>
      <c r="J20" s="101"/>
    </row>
    <row r="22" spans="1:10" ht="12.75" customHeight="1">
      <c r="A22" s="92" t="s">
        <v>701</v>
      </c>
      <c r="B22" s="89" t="s">
        <v>754</v>
      </c>
      <c r="C22" s="101"/>
      <c r="D22" s="101"/>
      <c r="E22" s="101"/>
      <c r="F22" s="101"/>
      <c r="G22" s="101"/>
      <c r="H22" s="101"/>
      <c r="I22" s="101"/>
      <c r="J22" s="101"/>
    </row>
    <row r="24" spans="1:10" ht="12.75" customHeight="1">
      <c r="A24" s="92" t="s">
        <v>703</v>
      </c>
      <c r="B24" s="89" t="s">
        <v>755</v>
      </c>
      <c r="C24" s="99"/>
      <c r="D24" s="99"/>
      <c r="E24" s="99"/>
      <c r="F24" s="99"/>
      <c r="G24" s="99"/>
      <c r="H24" s="99"/>
      <c r="I24" s="99"/>
      <c r="J24" s="99"/>
    </row>
    <row r="28" spans="1:10" ht="60" customHeight="1">
      <c r="A28" s="92" t="s">
        <v>705</v>
      </c>
      <c r="B28" s="89" t="s">
        <v>756</v>
      </c>
      <c r="C28" s="99"/>
      <c r="D28" s="99"/>
      <c r="E28" s="99"/>
      <c r="F28" s="99"/>
      <c r="G28" s="99"/>
      <c r="H28" s="99"/>
      <c r="I28" s="99"/>
      <c r="J28" s="99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9BFF"/>
    <outlinePr summaryBelow="0" summaryRight="0"/>
    <pageSetUpPr fitToPage="1"/>
  </sheetPr>
  <dimension ref="A2:F54"/>
  <sheetViews>
    <sheetView showGridLines="0" workbookViewId="0">
      <selection activeCell="B6" sqref="B6"/>
    </sheetView>
  </sheetViews>
  <sheetFormatPr defaultRowHeight="12.75" customHeight="1"/>
  <cols>
    <col min="1" max="1" width="6.7109375" customWidth="1"/>
    <col min="2" max="2" width="68.140625" customWidth="1"/>
    <col min="3" max="6" width="15.5703125" customWidth="1"/>
  </cols>
  <sheetData>
    <row r="2" spans="2:6" ht="16.2" customHeight="1">
      <c r="B2" s="102" t="s">
        <v>757</v>
      </c>
      <c r="C2" s="102"/>
      <c r="D2" s="102"/>
      <c r="E2" s="102"/>
      <c r="F2" s="102"/>
    </row>
    <row r="4" spans="2:6" ht="12.75" customHeight="1">
      <c r="B4" s="103" t="s">
        <v>758</v>
      </c>
      <c r="C4" s="103" t="s">
        <v>759</v>
      </c>
      <c r="D4" s="103" t="s">
        <v>760</v>
      </c>
      <c r="E4" s="103" t="s">
        <v>761</v>
      </c>
      <c r="F4" s="103" t="s">
        <v>762</v>
      </c>
    </row>
    <row r="6" spans="2:6" ht="12.75" customHeight="1">
      <c r="B6" s="104"/>
      <c r="C6" s="105"/>
      <c r="D6" s="106"/>
      <c r="E6" s="107"/>
      <c r="F6" s="108">
        <f>IF(AND(E6= "",D6= ""), "", ROUND(ROUND(E6, 2) * ROUND(D6, 3), 2))</f>
        <v/>
      </c>
    </row>
    <row r="8" spans="2:6" ht="12.75" customHeight="1">
      <c r="B8" s="104"/>
      <c r="C8" s="105"/>
      <c r="D8" s="106"/>
      <c r="E8" s="107"/>
      <c r="F8" s="108">
        <f>IF(AND(E8= "",D8= ""), "", ROUND(ROUND(E8, 2) * ROUND(D8, 3), 2))</f>
        <v/>
      </c>
    </row>
    <row r="10" spans="2:6" ht="12.75" customHeight="1">
      <c r="B10" s="104"/>
      <c r="C10" s="105"/>
      <c r="D10" s="106"/>
      <c r="E10" s="107"/>
      <c r="F10" s="108">
        <f>IF(AND(E10= "",D10= ""), "", ROUND(ROUND(E10, 2) * ROUND(D10, 3), 2))</f>
        <v/>
      </c>
    </row>
    <row r="12" spans="2:6" ht="12.75" customHeight="1">
      <c r="B12" s="104"/>
      <c r="C12" s="105"/>
      <c r="D12" s="106"/>
      <c r="E12" s="107"/>
      <c r="F12" s="108">
        <f>IF(AND(E12= "",D12= ""), "", ROUND(ROUND(E12, 2) * ROUND(D12, 3), 2))</f>
        <v/>
      </c>
    </row>
    <row r="14" spans="2:6" ht="12.75" customHeight="1">
      <c r="B14" s="104"/>
      <c r="C14" s="105"/>
      <c r="D14" s="106"/>
      <c r="E14" s="107"/>
      <c r="F14" s="108">
        <f>IF(AND(E14= "",D14= ""), "", ROUND(ROUND(E14, 2) * ROUND(D14, 3), 2))</f>
        <v/>
      </c>
    </row>
    <row r="16" spans="2:6" ht="12.75" customHeight="1">
      <c r="B16" s="104"/>
      <c r="C16" s="105"/>
      <c r="D16" s="106"/>
      <c r="E16" s="107"/>
      <c r="F16" s="108">
        <f>IF(AND(E16= "",D16= ""), "", ROUND(ROUND(E16, 2) * ROUND(D16, 3), 2))</f>
        <v/>
      </c>
    </row>
    <row r="18" spans="2:6" ht="12.75" customHeight="1">
      <c r="B18" s="104"/>
      <c r="C18" s="105"/>
      <c r="D18" s="106"/>
      <c r="E18" s="107"/>
      <c r="F18" s="108">
        <f>IF(AND(E18= "",D18= ""), "", ROUND(ROUND(E18, 2) * ROUND(D18, 3), 2))</f>
        <v/>
      </c>
    </row>
    <row r="20" spans="2:6" ht="12.75" customHeight="1">
      <c r="B20" s="104"/>
      <c r="C20" s="105"/>
      <c r="D20" s="106"/>
      <c r="E20" s="107"/>
      <c r="F20" s="108">
        <f>IF(AND(E20= "",D20= ""), "", ROUND(ROUND(E20, 2) * ROUND(D20, 3), 2))</f>
        <v/>
      </c>
    </row>
    <row r="22" spans="2:6" ht="12.75" customHeight="1">
      <c r="B22" s="104"/>
      <c r="C22" s="105"/>
      <c r="D22" s="106"/>
      <c r="E22" s="107"/>
      <c r="F22" s="108">
        <f>IF(AND(E22= "",D22= ""), "", ROUND(ROUND(E22, 2) * ROUND(D22, 3), 2))</f>
        <v/>
      </c>
    </row>
    <row r="24" spans="2:6" ht="12.75" customHeight="1">
      <c r="B24" s="104"/>
      <c r="C24" s="105"/>
      <c r="D24" s="106"/>
      <c r="E24" s="107"/>
      <c r="F24" s="108">
        <f>IF(AND(E24= "",D24= ""), "", ROUND(ROUND(E24, 2) * ROUND(D24, 3), 2))</f>
        <v/>
      </c>
    </row>
    <row r="26" spans="2:6" ht="12.75" customHeight="1">
      <c r="B26" s="104"/>
      <c r="C26" s="105"/>
      <c r="D26" s="106"/>
      <c r="E26" s="107"/>
      <c r="F26" s="108">
        <f>IF(AND(E26= "",D26= ""), "", ROUND(ROUND(E26, 2) * ROUND(D26, 3), 2))</f>
        <v/>
      </c>
    </row>
    <row r="28" spans="2:6" ht="12.75" customHeight="1">
      <c r="B28" s="104"/>
      <c r="C28" s="105"/>
      <c r="D28" s="106"/>
      <c r="E28" s="107"/>
      <c r="F28" s="108">
        <f>IF(AND(E28= "",D28= ""), "", ROUND(ROUND(E28, 2) * ROUND(D28, 3), 2))</f>
        <v/>
      </c>
    </row>
    <row r="30" spans="2:6" ht="12.75" customHeight="1">
      <c r="B30" s="104"/>
      <c r="C30" s="105"/>
      <c r="D30" s="106"/>
      <c r="E30" s="107"/>
      <c r="F30" s="108">
        <f>IF(AND(E30= "",D30= ""), "", ROUND(ROUND(E30, 2) * ROUND(D30, 3), 2))</f>
        <v/>
      </c>
    </row>
    <row r="32" spans="2:6" ht="12.75" customHeight="1">
      <c r="B32" s="104"/>
      <c r="C32" s="105"/>
      <c r="D32" s="106"/>
      <c r="E32" s="107"/>
      <c r="F32" s="108">
        <f>IF(AND(E32= "",D32= ""), "", ROUND(ROUND(E32, 2) * ROUND(D32, 3), 2))</f>
        <v/>
      </c>
    </row>
    <row r="34" spans="2:6" ht="12.75" customHeight="1">
      <c r="B34" s="104"/>
      <c r="C34" s="105"/>
      <c r="D34" s="106"/>
      <c r="E34" s="107"/>
      <c r="F34" s="108">
        <f>IF(AND(E34= "",D34= ""), "", ROUND(ROUND(E34, 2) * ROUND(D34, 3), 2))</f>
        <v/>
      </c>
    </row>
    <row r="36" spans="2:6" ht="12.75" customHeight="1">
      <c r="B36" s="104"/>
      <c r="C36" s="105"/>
      <c r="D36" s="106"/>
      <c r="E36" s="107"/>
      <c r="F36" s="108">
        <f>IF(AND(E36= "",D36= ""), "", ROUND(ROUND(E36, 2) * ROUND(D36, 3), 2))</f>
        <v/>
      </c>
    </row>
    <row r="38" spans="2:6" ht="12.75" customHeight="1">
      <c r="B38" s="104"/>
      <c r="C38" s="105"/>
      <c r="D38" s="106"/>
      <c r="E38" s="107"/>
      <c r="F38" s="108">
        <f>IF(AND(E38= "",D38= ""), "", ROUND(ROUND(E38, 2) * ROUND(D38, 3), 2))</f>
        <v/>
      </c>
    </row>
    <row r="40" spans="2:6" ht="12.75" customHeight="1">
      <c r="B40" s="104"/>
      <c r="C40" s="105"/>
      <c r="D40" s="106"/>
      <c r="E40" s="107"/>
      <c r="F40" s="108">
        <f>IF(AND(E40= "",D40= ""), "", ROUND(ROUND(E40, 2) * ROUND(D40, 3), 2))</f>
        <v/>
      </c>
    </row>
    <row r="42" spans="2:6" ht="12.75" customHeight="1">
      <c r="B42" s="104"/>
      <c r="C42" s="105"/>
      <c r="D42" s="106"/>
      <c r="E42" s="107"/>
      <c r="F42" s="108">
        <f>IF(AND(E42= "",D42= ""), "", ROUND(ROUND(E42, 2) * ROUND(D42, 3), 2))</f>
        <v/>
      </c>
    </row>
    <row r="44" spans="2:6" ht="12.75" customHeight="1">
      <c r="B44" s="104"/>
      <c r="C44" s="105"/>
      <c r="D44" s="106"/>
      <c r="E44" s="107"/>
      <c r="F44" s="108">
        <f>IF(AND(E44= "",D44= ""), "", ROUND(ROUND(E44, 2) * ROUND(D44, 3), 2))</f>
        <v/>
      </c>
    </row>
    <row r="46" spans="2:6" ht="12.75" customHeight="1">
      <c r="B46" s="104"/>
      <c r="C46" s="105"/>
      <c r="D46" s="106"/>
      <c r="E46" s="107"/>
      <c r="F46" s="108">
        <f>IF(AND(E46= "",D46= ""), "", ROUND(ROUND(E46, 2) * ROUND(D46, 3), 2))</f>
        <v/>
      </c>
    </row>
    <row r="48" spans="2:6" ht="12.75" customHeight="1">
      <c r="B48" s="104"/>
      <c r="C48" s="105"/>
      <c r="D48" s="106"/>
      <c r="E48" s="107"/>
      <c r="F48" s="108">
        <f>IF(AND(E48= "",D48= ""), "", ROUND(ROUND(E48, 2) * ROUND(D48, 3), 2))</f>
        <v/>
      </c>
    </row>
    <row r="50" spans="2:6" ht="12.75" customHeight="1">
      <c r="B50" s="104"/>
      <c r="C50" s="105"/>
      <c r="D50" s="106"/>
      <c r="E50" s="107"/>
      <c r="F50" s="108">
        <f>IF(AND(E50= "",D50= ""), "", ROUND(ROUND(E50, 2) * ROUND(D50, 3), 2))</f>
        <v/>
      </c>
    </row>
    <row r="52" spans="2:6" ht="12.75" customHeight="1">
      <c r="B52" s="104"/>
      <c r="C52" s="105"/>
      <c r="D52" s="106"/>
      <c r="E52" s="107"/>
      <c r="F52" s="108">
        <f>IF(AND(E52= "",D52= ""), "", ROUND(ROUND(E52, 2) * ROUND(D52, 3), 2))</f>
        <v/>
      </c>
    </row>
    <row r="54" spans="2:6" ht="12.75" customHeight="1">
      <c r="B54" s="104"/>
      <c r="C54" s="105"/>
      <c r="D54" s="106"/>
      <c r="E54" s="107"/>
      <c r="F54" s="108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INDICELOT</vt:lpstr>
      <vt:lpstr>NUMDOSSIER</vt:lpstr>
      <vt:lpstr>OBSERVATIONCONSULTE</vt:lpstr>
      <vt:lpstr>PARCELLEDOSSIER</vt:lpstr>
      <vt:lpstr>PHASELOT</vt:lpstr>
      <vt:lpstr>DPGF!Print_Titles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2025-09-22T17:26:16Z</dcterms:created>
  <dcterms:modified xsi:type="dcterms:W3CDTF">2025-09-22T17:26:16Z</dcterms:modified>
</cp:coreProperties>
</file>